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showInkAnnotation="0" codeName="ThisWorkbook" autoCompressPictures="0"/>
  <mc:AlternateContent xmlns:mc="http://schemas.openxmlformats.org/markup-compatibility/2006">
    <mc:Choice Requires="x15">
      <x15ac:absPath xmlns:x15ac="http://schemas.microsoft.com/office/spreadsheetml/2010/11/ac" url="C:\Users\NaomiWhitty\Downloads\"/>
    </mc:Choice>
  </mc:AlternateContent>
  <xr:revisionPtr revIDLastSave="0" documentId="13_ncr:1_{BE4FDDAE-4F10-4ED8-83AA-AF2075B0DCA6}" xr6:coauthVersionLast="47" xr6:coauthVersionMax="47" xr10:uidLastSave="{00000000-0000-0000-0000-000000000000}"/>
  <bookViews>
    <workbookView xWindow="-110" yWindow="-110" windowWidth="22780" windowHeight="14660" tabRatio="790" xr2:uid="{00000000-000D-0000-FFFF-FFFF00000000}"/>
  </bookViews>
  <sheets>
    <sheet name="ResearcherReview" sheetId="28" r:id="rId1"/>
    <sheet name="PRE_PCE_Report" sheetId="29" state="hidden" r:id="rId2"/>
    <sheet name="PRE_PCE_SourceData" sheetId="30" state="hidden" r:id="rId3"/>
  </sheets>
  <externalReferences>
    <externalReference r:id="rId4"/>
  </externalReferences>
  <definedNames>
    <definedName name="_xlnm._FilterDatabase" localSheetId="1" hidden="1">PRE_PCE_Report!$A$1:$D$80</definedName>
    <definedName name="_xlnm._FilterDatabase" localSheetId="2" hidden="1">PRE_PCE_SourceData!$A$1:$I$146</definedName>
    <definedName name="_xlnm._FilterDatabase" localSheetId="0" hidden="1">ResearcherReview!$C$1:$H$43</definedName>
    <definedName name="BudgetID">#REF!</definedName>
    <definedName name="Code_Cost">#REF!</definedName>
    <definedName name="Code_Location">#REF!</definedName>
    <definedName name="Code_Resource">#REF!</definedName>
    <definedName name="ContractYear">#REF!</definedName>
    <definedName name="Description">#REF!</definedName>
    <definedName name="Field_Location">#REF!</definedName>
    <definedName name="LocationCode">#REF!</definedName>
    <definedName name="PortfolioCode">#REF!</definedName>
    <definedName name="_xlnm.Print_Titles" localSheetId="0">ResearcherReview!$1:$1</definedName>
    <definedName name="ProjectCode2">#REF!</definedName>
    <definedName name="ResourceName">#REF!</definedName>
    <definedName name="Subcontract">#REF!</definedName>
    <definedName name="SubProject">#REF!</definedName>
    <definedName name="v">'[1]SS Codes'!$B$2:$B$9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28" l="1"/>
  <c r="G30" i="28"/>
  <c r="H30" i="28"/>
  <c r="F31" i="28"/>
  <c r="G31" i="28"/>
  <c r="H31" i="28"/>
  <c r="F32" i="28"/>
  <c r="G32" i="28"/>
  <c r="H32" i="28"/>
  <c r="F33" i="28"/>
  <c r="G33" i="28"/>
  <c r="H33" i="28"/>
  <c r="F34" i="28"/>
  <c r="G34" i="28"/>
  <c r="H34" i="28"/>
  <c r="F35" i="28"/>
  <c r="G35" i="28"/>
  <c r="H35" i="28"/>
  <c r="F36" i="28"/>
  <c r="G36" i="28"/>
  <c r="H36" i="28"/>
  <c r="H29" i="28"/>
  <c r="G29" i="28"/>
  <c r="F29" i="28"/>
  <c r="F16" i="28"/>
  <c r="G16" i="28"/>
  <c r="H16" i="28"/>
  <c r="F17" i="28"/>
  <c r="G17" i="28"/>
  <c r="H17" i="28"/>
  <c r="F18" i="28"/>
  <c r="G18" i="28"/>
  <c r="H18" i="28"/>
  <c r="F19" i="28"/>
  <c r="G19" i="28"/>
  <c r="H19" i="28"/>
  <c r="F20" i="28"/>
  <c r="G20" i="28"/>
  <c r="H20" i="28"/>
  <c r="F21" i="28"/>
  <c r="G21" i="28"/>
  <c r="H21" i="28"/>
  <c r="F22" i="28"/>
  <c r="G22" i="28"/>
  <c r="H22" i="28"/>
  <c r="F23" i="28"/>
  <c r="G23" i="28"/>
  <c r="H23" i="28"/>
  <c r="F24" i="28"/>
  <c r="G24" i="28"/>
  <c r="H24" i="28"/>
  <c r="F25" i="28"/>
  <c r="G25" i="28"/>
  <c r="H25" i="28"/>
  <c r="F26" i="28"/>
  <c r="G26" i="28"/>
  <c r="H26" i="28"/>
  <c r="F27" i="28"/>
  <c r="G27" i="28"/>
  <c r="H27" i="28"/>
  <c r="G13" i="28"/>
  <c r="F13" i="28"/>
  <c r="H13" i="28"/>
  <c r="F4" i="28"/>
  <c r="G4" i="28"/>
  <c r="H4" i="28"/>
  <c r="F5" i="28"/>
  <c r="G5" i="28"/>
  <c r="H5" i="28"/>
  <c r="F6" i="28"/>
  <c r="G6" i="28"/>
  <c r="H6" i="28"/>
  <c r="F7" i="28"/>
  <c r="G7" i="28"/>
  <c r="H7" i="28"/>
  <c r="F8" i="28"/>
  <c r="G8" i="28"/>
  <c r="H8" i="28"/>
  <c r="F9" i="28"/>
  <c r="G9" i="28"/>
  <c r="H9" i="28"/>
  <c r="F10" i="28"/>
  <c r="G10" i="28"/>
  <c r="H10" i="28"/>
  <c r="F3" i="28"/>
  <c r="I80" i="29"/>
  <c r="I79" i="29"/>
  <c r="I78" i="29"/>
  <c r="I77" i="29"/>
  <c r="I76" i="29"/>
  <c r="I75" i="29"/>
  <c r="I73" i="29"/>
  <c r="I72" i="29"/>
  <c r="I71" i="29"/>
  <c r="I69" i="29"/>
  <c r="I68" i="29"/>
  <c r="I67" i="29"/>
  <c r="I66" i="29"/>
  <c r="I65" i="29"/>
  <c r="I64" i="29"/>
  <c r="I63" i="29"/>
  <c r="I62" i="29"/>
  <c r="I61" i="29"/>
  <c r="I60" i="29"/>
  <c r="I59" i="29"/>
  <c r="I58" i="29"/>
  <c r="I56" i="29"/>
  <c r="I55" i="29"/>
  <c r="I53" i="29"/>
  <c r="I52" i="29"/>
  <c r="I51" i="29"/>
  <c r="I50" i="29"/>
  <c r="I49" i="29"/>
  <c r="I48" i="29"/>
  <c r="I47" i="29"/>
  <c r="I43" i="29"/>
  <c r="I42" i="29"/>
  <c r="I41" i="29"/>
  <c r="I40" i="29"/>
  <c r="I39" i="29"/>
  <c r="I38" i="29"/>
  <c r="I36" i="29"/>
  <c r="I35" i="29"/>
  <c r="I34" i="29"/>
  <c r="I33" i="29"/>
  <c r="I32" i="29"/>
  <c r="I31" i="29"/>
  <c r="I30" i="29"/>
  <c r="I29" i="29"/>
  <c r="I27" i="29"/>
  <c r="I26" i="29"/>
  <c r="I25" i="29"/>
  <c r="I24" i="29"/>
  <c r="I23" i="29"/>
  <c r="I22" i="29"/>
  <c r="I21" i="29"/>
  <c r="I20" i="29"/>
  <c r="I19" i="29"/>
  <c r="I18" i="29"/>
  <c r="I17" i="29"/>
  <c r="I16" i="29"/>
  <c r="I15" i="29"/>
  <c r="I13" i="29"/>
  <c r="I12" i="29"/>
  <c r="I10" i="29"/>
  <c r="I9" i="29"/>
  <c r="I8" i="29"/>
  <c r="I7" i="29"/>
  <c r="I6" i="29"/>
  <c r="I5" i="29"/>
  <c r="I4" i="29"/>
  <c r="C23" i="29"/>
  <c r="K3" i="28"/>
  <c r="L13" i="28"/>
  <c r="A7" i="30"/>
  <c r="A25" i="30" l="1"/>
  <c r="A26" i="30"/>
  <c r="A27" i="30"/>
  <c r="A28" i="30"/>
  <c r="A31" i="30"/>
  <c r="A32" i="30"/>
  <c r="A2" i="30"/>
  <c r="A3" i="30"/>
  <c r="A4" i="30"/>
  <c r="A5" i="30"/>
  <c r="A6" i="30"/>
  <c r="A8" i="30"/>
  <c r="A9" i="30"/>
  <c r="A10" i="30"/>
  <c r="A11" i="30"/>
  <c r="A12" i="30"/>
  <c r="A13" i="30"/>
  <c r="A14" i="30"/>
  <c r="A15" i="30"/>
  <c r="A16" i="30"/>
  <c r="A17" i="30"/>
  <c r="A18" i="30"/>
  <c r="A19" i="30"/>
  <c r="A20" i="30"/>
  <c r="A21" i="30"/>
  <c r="A22" i="30"/>
  <c r="A23" i="30"/>
  <c r="A24" i="30"/>
  <c r="A29" i="30"/>
  <c r="A30" i="30"/>
  <c r="A33" i="30"/>
  <c r="A35" i="30"/>
  <c r="A36" i="30"/>
  <c r="A34" i="30"/>
  <c r="A143" i="30"/>
  <c r="A138" i="30"/>
  <c r="A135" i="30"/>
  <c r="A131" i="30"/>
  <c r="A128" i="30"/>
  <c r="A124" i="30"/>
  <c r="A121" i="30"/>
  <c r="A117" i="30"/>
  <c r="A114" i="30"/>
  <c r="A110" i="30"/>
  <c r="A106" i="30"/>
  <c r="A103" i="30"/>
  <c r="A100" i="30"/>
  <c r="A97" i="30"/>
  <c r="A92" i="30"/>
  <c r="A87" i="30"/>
  <c r="A70" i="30"/>
  <c r="A65" i="30"/>
  <c r="A60" i="30"/>
  <c r="A56" i="30"/>
  <c r="A52" i="30"/>
  <c r="A46" i="30"/>
  <c r="A41" i="30"/>
  <c r="A37" i="30"/>
  <c r="M23" i="28"/>
  <c r="H23" i="29" s="1"/>
  <c r="M22" i="28"/>
  <c r="M21" i="28"/>
  <c r="M20" i="28"/>
  <c r="M19" i="28"/>
  <c r="M18" i="28"/>
  <c r="M17" i="28"/>
  <c r="M16" i="28"/>
  <c r="M15" i="28"/>
  <c r="M13" i="28"/>
  <c r="M12" i="28"/>
  <c r="M3" i="28"/>
  <c r="L23" i="28"/>
  <c r="G23" i="29" s="1"/>
  <c r="L22" i="28"/>
  <c r="L21" i="28"/>
  <c r="L20" i="28"/>
  <c r="L19" i="28"/>
  <c r="L18" i="28"/>
  <c r="L17" i="28"/>
  <c r="L16" i="28"/>
  <c r="L15" i="28"/>
  <c r="K23" i="28"/>
  <c r="F23" i="29" s="1"/>
  <c r="K22" i="28"/>
  <c r="K21" i="28"/>
  <c r="K20" i="28"/>
  <c r="K19" i="28"/>
  <c r="K18" i="28"/>
  <c r="K17" i="28"/>
  <c r="K16" i="28"/>
  <c r="K15" i="28"/>
  <c r="K13" i="28"/>
  <c r="L3" i="28"/>
  <c r="M35" i="28" l="1"/>
  <c r="M26" i="28"/>
  <c r="M7" i="28"/>
  <c r="L42" i="28"/>
  <c r="L38" i="28"/>
  <c r="L33" i="28"/>
  <c r="L29" i="28"/>
  <c r="K26" i="28"/>
  <c r="L5" i="28"/>
  <c r="L9" i="28"/>
  <c r="M34" i="28"/>
  <c r="M25" i="28"/>
  <c r="M8" i="28"/>
  <c r="K42" i="28"/>
  <c r="K38" i="28"/>
  <c r="K33" i="28"/>
  <c r="K29" i="28"/>
  <c r="K25" i="28"/>
  <c r="K6" i="28"/>
  <c r="K10" i="28"/>
  <c r="L31" i="28"/>
  <c r="L7" i="28"/>
  <c r="M42" i="28"/>
  <c r="M33" i="28"/>
  <c r="M24" i="28"/>
  <c r="M9" i="28"/>
  <c r="L41" i="28"/>
  <c r="L36" i="28"/>
  <c r="L32" i="28"/>
  <c r="L27" i="28"/>
  <c r="K24" i="28"/>
  <c r="L6" i="28"/>
  <c r="L10" i="28"/>
  <c r="L25" i="28"/>
  <c r="M41" i="28"/>
  <c r="M32" i="28"/>
  <c r="M10" i="28"/>
  <c r="K41" i="28"/>
  <c r="K36" i="28"/>
  <c r="K32" i="28"/>
  <c r="L26" i="28"/>
  <c r="K7" i="28"/>
  <c r="L40" i="28"/>
  <c r="L35" i="28"/>
  <c r="M40" i="28"/>
  <c r="M31" i="28"/>
  <c r="M30" i="28"/>
  <c r="L34" i="28"/>
  <c r="M4" i="28"/>
  <c r="K34" i="28"/>
  <c r="K40" i="28"/>
  <c r="M6" i="28"/>
  <c r="K9" i="28"/>
  <c r="M29" i="28"/>
  <c r="M38" i="28"/>
  <c r="K35" i="28"/>
  <c r="M27" i="28"/>
  <c r="L43" i="28"/>
  <c r="K31" i="28"/>
  <c r="K4" i="28"/>
  <c r="L30" i="28"/>
  <c r="L4" i="28"/>
  <c r="K5" i="28"/>
  <c r="K39" i="28"/>
  <c r="L8" i="28"/>
  <c r="K43" i="28"/>
  <c r="K30" i="28"/>
  <c r="M5" i="28"/>
  <c r="M39" i="28"/>
  <c r="L39" i="28"/>
  <c r="L24" i="28"/>
  <c r="K8" i="28"/>
  <c r="M36" i="28"/>
  <c r="K27" i="28"/>
  <c r="B23" i="29"/>
  <c r="A23" i="29"/>
  <c r="C4" i="29" l="1"/>
  <c r="C5" i="29"/>
  <c r="C6" i="29"/>
  <c r="C7" i="29"/>
  <c r="C8" i="29"/>
  <c r="C9" i="29"/>
  <c r="C10" i="29"/>
  <c r="H36" i="29"/>
  <c r="G36" i="29"/>
  <c r="F36" i="29"/>
  <c r="H35" i="29"/>
  <c r="G35" i="29"/>
  <c r="F35" i="29"/>
  <c r="H34" i="29"/>
  <c r="G34" i="29"/>
  <c r="F34" i="29"/>
  <c r="H31" i="29"/>
  <c r="G31" i="29"/>
  <c r="F31" i="29"/>
  <c r="H30" i="29"/>
  <c r="G30" i="29"/>
  <c r="F30" i="29"/>
  <c r="H29" i="29"/>
  <c r="G29" i="29"/>
  <c r="F29" i="29"/>
  <c r="L12" i="28"/>
  <c r="K12" i="28"/>
  <c r="F7" i="29"/>
  <c r="G7" i="29"/>
  <c r="H7" i="29"/>
  <c r="F8" i="29"/>
  <c r="G8" i="29"/>
  <c r="H8" i="29"/>
  <c r="F9" i="29"/>
  <c r="G9" i="29"/>
  <c r="H9" i="29"/>
  <c r="C33" i="29"/>
  <c r="E33" i="29"/>
  <c r="C34" i="29"/>
  <c r="E34" i="29"/>
  <c r="C35" i="29"/>
  <c r="E35" i="29"/>
  <c r="C36" i="29"/>
  <c r="E36" i="29"/>
  <c r="C29" i="29"/>
  <c r="E29" i="29"/>
  <c r="C30" i="29"/>
  <c r="E30" i="29"/>
  <c r="C31" i="29"/>
  <c r="E31" i="29"/>
  <c r="E5" i="29"/>
  <c r="E6" i="29"/>
  <c r="E7" i="29"/>
  <c r="E8" i="29"/>
  <c r="E9" i="29"/>
  <c r="E10" i="29"/>
  <c r="D36" i="29"/>
  <c r="D35" i="29"/>
  <c r="D34" i="29"/>
  <c r="D29" i="29"/>
  <c r="D30" i="29"/>
  <c r="D5" i="29"/>
  <c r="D6" i="29"/>
  <c r="D7" i="29"/>
  <c r="D8" i="29"/>
  <c r="D9" i="29"/>
  <c r="D10" i="29"/>
  <c r="A38" i="30"/>
  <c r="A39" i="30"/>
  <c r="A40" i="30"/>
  <c r="A42" i="30"/>
  <c r="A43" i="30"/>
  <c r="A44" i="30"/>
  <c r="A45" i="30"/>
  <c r="A47" i="30"/>
  <c r="A48" i="30"/>
  <c r="A49" i="30"/>
  <c r="A50" i="30"/>
  <c r="A51" i="30"/>
  <c r="A53" i="30"/>
  <c r="A54" i="30"/>
  <c r="A55" i="30"/>
  <c r="A57" i="30"/>
  <c r="A58" i="30"/>
  <c r="A59" i="30"/>
  <c r="A61" i="30"/>
  <c r="A62" i="30"/>
  <c r="A63" i="30"/>
  <c r="A64" i="30"/>
  <c r="A66" i="30"/>
  <c r="A67" i="30"/>
  <c r="A68" i="30"/>
  <c r="A69" i="30"/>
  <c r="A71" i="30"/>
  <c r="A72" i="30"/>
  <c r="A73" i="30"/>
  <c r="A74" i="30"/>
  <c r="A86" i="30"/>
  <c r="A88" i="30"/>
  <c r="A89" i="30"/>
  <c r="A90" i="30"/>
  <c r="A91" i="30"/>
  <c r="A93" i="30"/>
  <c r="A94" i="30"/>
  <c r="A95" i="30"/>
  <c r="A96" i="30"/>
  <c r="A98" i="30"/>
  <c r="A99" i="30"/>
  <c r="A104" i="30"/>
  <c r="A105" i="30"/>
  <c r="A101" i="30"/>
  <c r="A102" i="30"/>
  <c r="A118" i="30"/>
  <c r="A119" i="30"/>
  <c r="A120" i="30"/>
  <c r="A107" i="30"/>
  <c r="A108" i="30"/>
  <c r="A109" i="30"/>
  <c r="A111" i="30"/>
  <c r="A112" i="30"/>
  <c r="A113" i="30"/>
  <c r="A115" i="30"/>
  <c r="A116" i="30"/>
  <c r="A122" i="30"/>
  <c r="A123" i="30"/>
  <c r="A125" i="30"/>
  <c r="A126" i="30"/>
  <c r="A127" i="30"/>
  <c r="A129" i="30"/>
  <c r="A130" i="30"/>
  <c r="A134" i="30"/>
  <c r="A132" i="30"/>
  <c r="A133" i="30"/>
  <c r="A137" i="30"/>
  <c r="A136" i="30"/>
  <c r="A142" i="30"/>
  <c r="A139" i="30"/>
  <c r="A140" i="30"/>
  <c r="A141" i="30"/>
  <c r="A146" i="30"/>
  <c r="A144" i="30"/>
  <c r="A145" i="30"/>
  <c r="D31" i="29"/>
  <c r="C38" i="29"/>
  <c r="F15" i="28"/>
  <c r="A76" i="29" l="1"/>
  <c r="B76" i="29"/>
  <c r="C76" i="29"/>
  <c r="E76" i="29"/>
  <c r="A77" i="29"/>
  <c r="B77" i="29"/>
  <c r="C77" i="29"/>
  <c r="E77" i="29"/>
  <c r="A78" i="29"/>
  <c r="B78" i="29"/>
  <c r="C78" i="29"/>
  <c r="E78" i="29"/>
  <c r="A79" i="29"/>
  <c r="B79" i="29"/>
  <c r="C79" i="29"/>
  <c r="E79" i="29"/>
  <c r="A80" i="29"/>
  <c r="B80" i="29"/>
  <c r="C80" i="29"/>
  <c r="D80" i="29"/>
  <c r="E73" i="29"/>
  <c r="C73" i="29"/>
  <c r="B73" i="29"/>
  <c r="A73" i="29"/>
  <c r="E72" i="29"/>
  <c r="C72" i="29"/>
  <c r="B72" i="29"/>
  <c r="A72" i="29"/>
  <c r="A69" i="29"/>
  <c r="B69" i="29"/>
  <c r="C69" i="29"/>
  <c r="E69" i="29"/>
  <c r="A59" i="29"/>
  <c r="B59" i="29"/>
  <c r="C59" i="29"/>
  <c r="E59" i="29"/>
  <c r="A60" i="29"/>
  <c r="B60" i="29"/>
  <c r="C60" i="29"/>
  <c r="E60" i="29"/>
  <c r="A61" i="29"/>
  <c r="B61" i="29"/>
  <c r="C61" i="29"/>
  <c r="E61" i="29"/>
  <c r="A62" i="29"/>
  <c r="B62" i="29"/>
  <c r="C62" i="29"/>
  <c r="E62" i="29"/>
  <c r="A63" i="29"/>
  <c r="B63" i="29"/>
  <c r="C63" i="29"/>
  <c r="E63" i="29"/>
  <c r="A64" i="29"/>
  <c r="B64" i="29"/>
  <c r="C64" i="29"/>
  <c r="E64" i="29"/>
  <c r="A65" i="29"/>
  <c r="B65" i="29"/>
  <c r="C65" i="29"/>
  <c r="E65" i="29"/>
  <c r="A66" i="29"/>
  <c r="B66" i="29"/>
  <c r="C66" i="29"/>
  <c r="E66" i="29"/>
  <c r="A67" i="29"/>
  <c r="B67" i="29"/>
  <c r="C67" i="29"/>
  <c r="E67" i="29"/>
  <c r="A68" i="29"/>
  <c r="B68" i="29"/>
  <c r="C68" i="29"/>
  <c r="E68" i="29"/>
  <c r="A56" i="29"/>
  <c r="B56" i="29"/>
  <c r="C56" i="29"/>
  <c r="E56" i="29"/>
  <c r="A48" i="29"/>
  <c r="B48" i="29"/>
  <c r="C48" i="29"/>
  <c r="E48" i="29"/>
  <c r="A49" i="29"/>
  <c r="B49" i="29"/>
  <c r="C49" i="29"/>
  <c r="E49" i="29"/>
  <c r="A50" i="29"/>
  <c r="B50" i="29"/>
  <c r="C50" i="29"/>
  <c r="E50" i="29"/>
  <c r="F50" i="29"/>
  <c r="G50" i="29"/>
  <c r="H50" i="29"/>
  <c r="A51" i="29"/>
  <c r="B51" i="29"/>
  <c r="C51" i="29"/>
  <c r="E51" i="29"/>
  <c r="A52" i="29"/>
  <c r="B52" i="29"/>
  <c r="C52" i="29"/>
  <c r="E52" i="29"/>
  <c r="A53" i="29"/>
  <c r="B53" i="29"/>
  <c r="C53" i="29"/>
  <c r="E53" i="29"/>
  <c r="E39" i="29"/>
  <c r="E40" i="29"/>
  <c r="E41" i="29"/>
  <c r="E42" i="29"/>
  <c r="E43" i="29"/>
  <c r="E32" i="29"/>
  <c r="E16" i="29"/>
  <c r="E17" i="29"/>
  <c r="E18" i="29"/>
  <c r="E19" i="29"/>
  <c r="E20" i="29"/>
  <c r="E21" i="29"/>
  <c r="E22" i="29"/>
  <c r="E24" i="29"/>
  <c r="E25" i="29"/>
  <c r="E26" i="29"/>
  <c r="E27" i="29"/>
  <c r="E13" i="29"/>
  <c r="A39" i="29"/>
  <c r="B39" i="29"/>
  <c r="C39" i="29"/>
  <c r="A40" i="29"/>
  <c r="B40" i="29"/>
  <c r="C40" i="29"/>
  <c r="A41" i="29"/>
  <c r="B41" i="29"/>
  <c r="C41" i="29"/>
  <c r="A42" i="29"/>
  <c r="B42" i="29"/>
  <c r="C42" i="29"/>
  <c r="A32" i="29"/>
  <c r="B32" i="29"/>
  <c r="C32" i="29"/>
  <c r="A33" i="29"/>
  <c r="B33" i="29"/>
  <c r="A16" i="29"/>
  <c r="B16" i="29"/>
  <c r="C16" i="29"/>
  <c r="A17" i="29"/>
  <c r="B17" i="29"/>
  <c r="C17" i="29"/>
  <c r="A18" i="29"/>
  <c r="B18" i="29"/>
  <c r="C18" i="29"/>
  <c r="A19" i="29"/>
  <c r="B19" i="29"/>
  <c r="C19" i="29"/>
  <c r="A20" i="29"/>
  <c r="B20" i="29"/>
  <c r="C20" i="29"/>
  <c r="A21" i="29"/>
  <c r="B21" i="29"/>
  <c r="C21" i="29"/>
  <c r="A22" i="29"/>
  <c r="B22" i="29"/>
  <c r="C22" i="29"/>
  <c r="A24" i="29"/>
  <c r="B24" i="29"/>
  <c r="C24" i="29"/>
  <c r="A25" i="29"/>
  <c r="B25" i="29"/>
  <c r="C25" i="29"/>
  <c r="A26" i="29"/>
  <c r="B26" i="29"/>
  <c r="C26" i="29"/>
  <c r="A27" i="29"/>
  <c r="B27" i="29"/>
  <c r="C27" i="29"/>
  <c r="A13" i="29"/>
  <c r="B13" i="29"/>
  <c r="C13" i="29"/>
  <c r="A5" i="29"/>
  <c r="B5" i="29"/>
  <c r="A8" i="29"/>
  <c r="B8" i="29"/>
  <c r="A9" i="29"/>
  <c r="B9" i="29"/>
  <c r="A10" i="29"/>
  <c r="B10" i="29"/>
  <c r="D48" i="29"/>
  <c r="D49" i="29"/>
  <c r="D50" i="29"/>
  <c r="D51" i="29"/>
  <c r="D52" i="29"/>
  <c r="D53" i="29"/>
  <c r="A2" i="29"/>
  <c r="B2" i="29"/>
  <c r="A3" i="29"/>
  <c r="A4" i="29"/>
  <c r="B4" i="29"/>
  <c r="E4" i="29"/>
  <c r="A11" i="29"/>
  <c r="B11" i="29"/>
  <c r="C11" i="29"/>
  <c r="A12" i="29"/>
  <c r="B12" i="29"/>
  <c r="C12" i="29"/>
  <c r="E12" i="29"/>
  <c r="A14" i="29"/>
  <c r="B14" i="29"/>
  <c r="C14" i="29"/>
  <c r="F14" i="29" s="1"/>
  <c r="A15" i="29"/>
  <c r="B15" i="29"/>
  <c r="C15" i="29"/>
  <c r="E15" i="29"/>
  <c r="A28" i="29"/>
  <c r="B28" i="29"/>
  <c r="C28" i="29"/>
  <c r="A31" i="29"/>
  <c r="B31" i="29"/>
  <c r="A37" i="29"/>
  <c r="B37" i="29"/>
  <c r="C37" i="29"/>
  <c r="F37" i="29" s="1"/>
  <c r="A38" i="29"/>
  <c r="B38" i="29"/>
  <c r="E38" i="29"/>
  <c r="A43" i="29"/>
  <c r="B43" i="29"/>
  <c r="C43" i="29"/>
  <c r="D43" i="29"/>
  <c r="A45" i="29"/>
  <c r="B45" i="29"/>
  <c r="A46" i="29"/>
  <c r="A47" i="29"/>
  <c r="B47" i="29"/>
  <c r="C47" i="29"/>
  <c r="E47" i="29"/>
  <c r="A54" i="29"/>
  <c r="A55" i="29"/>
  <c r="B55" i="29"/>
  <c r="C55" i="29"/>
  <c r="E55" i="29"/>
  <c r="A57" i="29"/>
  <c r="B57" i="29"/>
  <c r="C57" i="29"/>
  <c r="A58" i="29"/>
  <c r="B58" i="29"/>
  <c r="C58" i="29"/>
  <c r="E58" i="29"/>
  <c r="A70" i="29"/>
  <c r="B70" i="29"/>
  <c r="C70" i="29"/>
  <c r="A71" i="29"/>
  <c r="B71" i="29"/>
  <c r="C71" i="29"/>
  <c r="E71" i="29"/>
  <c r="A74" i="29"/>
  <c r="B74" i="29"/>
  <c r="C74" i="29"/>
  <c r="A75" i="29"/>
  <c r="B75" i="29"/>
  <c r="C75" i="29"/>
  <c r="E75" i="29"/>
  <c r="G3" i="28"/>
  <c r="D47" i="29" s="1"/>
  <c r="H3" i="28"/>
  <c r="F4" i="29"/>
  <c r="G47" i="29"/>
  <c r="H47" i="29"/>
  <c r="F6" i="29"/>
  <c r="H6" i="29"/>
  <c r="F10" i="29"/>
  <c r="G10" i="29"/>
  <c r="F53" i="29"/>
  <c r="G53" i="29"/>
  <c r="H53" i="29"/>
  <c r="F11" i="28"/>
  <c r="D11" i="29" s="1"/>
  <c r="G11" i="28"/>
  <c r="F12" i="28"/>
  <c r="D12" i="29" s="1"/>
  <c r="G12" i="28"/>
  <c r="D55" i="29" s="1"/>
  <c r="H12" i="28"/>
  <c r="F55" i="29"/>
  <c r="G55" i="29"/>
  <c r="H55" i="29"/>
  <c r="D13" i="29"/>
  <c r="D56" i="29"/>
  <c r="F13" i="29"/>
  <c r="G56" i="29"/>
  <c r="H56" i="29"/>
  <c r="E14" i="28"/>
  <c r="F14" i="28"/>
  <c r="D14" i="29" s="1"/>
  <c r="G14" i="28"/>
  <c r="D15" i="29"/>
  <c r="G15" i="28"/>
  <c r="D58" i="29" s="1"/>
  <c r="H15" i="28"/>
  <c r="F15" i="29"/>
  <c r="G15" i="29"/>
  <c r="H15" i="29"/>
  <c r="D16" i="29"/>
  <c r="D59" i="29"/>
  <c r="F16" i="29"/>
  <c r="G59" i="29"/>
  <c r="H59" i="29"/>
  <c r="D17" i="29"/>
  <c r="D60" i="29"/>
  <c r="F60" i="29"/>
  <c r="G17" i="29"/>
  <c r="H60" i="29"/>
  <c r="D18" i="29"/>
  <c r="D61" i="29"/>
  <c r="F61" i="29"/>
  <c r="G18" i="29"/>
  <c r="H18" i="29"/>
  <c r="D19" i="29"/>
  <c r="D62" i="29"/>
  <c r="F62" i="29"/>
  <c r="G62" i="29"/>
  <c r="H62" i="29"/>
  <c r="D20" i="29"/>
  <c r="D63" i="29"/>
  <c r="F63" i="29"/>
  <c r="G63" i="29"/>
  <c r="H63" i="29"/>
  <c r="D21" i="29"/>
  <c r="D64" i="29"/>
  <c r="F64" i="29"/>
  <c r="G21" i="29"/>
  <c r="H21" i="29"/>
  <c r="D22" i="29"/>
  <c r="D65" i="29"/>
  <c r="F65" i="29"/>
  <c r="G65" i="29"/>
  <c r="H65" i="29"/>
  <c r="D24" i="29"/>
  <c r="D66" i="29"/>
  <c r="F24" i="29"/>
  <c r="G24" i="29"/>
  <c r="H66" i="29"/>
  <c r="D25" i="29"/>
  <c r="D67" i="29"/>
  <c r="F67" i="29"/>
  <c r="G67" i="29"/>
  <c r="H25" i="29"/>
  <c r="D26" i="29"/>
  <c r="D68" i="29"/>
  <c r="F26" i="29"/>
  <c r="G26" i="29"/>
  <c r="H26" i="29"/>
  <c r="D27" i="29"/>
  <c r="D69" i="29"/>
  <c r="F69" i="29"/>
  <c r="G69" i="29"/>
  <c r="H69" i="29"/>
  <c r="H28" i="28"/>
  <c r="D71" i="29"/>
  <c r="H71" i="29"/>
  <c r="D32" i="29"/>
  <c r="D72" i="29"/>
  <c r="F32" i="29"/>
  <c r="G72" i="29"/>
  <c r="H72" i="29"/>
  <c r="D33" i="29"/>
  <c r="D73" i="29"/>
  <c r="F33" i="29"/>
  <c r="G33" i="29"/>
  <c r="F38" i="28"/>
  <c r="D38" i="29" s="1"/>
  <c r="G38" i="28"/>
  <c r="D75" i="29" s="1"/>
  <c r="H38" i="28"/>
  <c r="F38" i="29"/>
  <c r="G38" i="29"/>
  <c r="H38" i="29"/>
  <c r="F39" i="28"/>
  <c r="D39" i="29" s="1"/>
  <c r="G39" i="28"/>
  <c r="D76" i="29" s="1"/>
  <c r="H39" i="28"/>
  <c r="F76" i="29"/>
  <c r="G39" i="29"/>
  <c r="H39" i="29"/>
  <c r="F40" i="28"/>
  <c r="D40" i="29" s="1"/>
  <c r="G40" i="28"/>
  <c r="D77" i="29" s="1"/>
  <c r="H40" i="28"/>
  <c r="F77" i="29"/>
  <c r="G77" i="29"/>
  <c r="H77" i="29"/>
  <c r="F41" i="28"/>
  <c r="D41" i="29" s="1"/>
  <c r="G41" i="28"/>
  <c r="D78" i="29" s="1"/>
  <c r="H41" i="28"/>
  <c r="F78" i="29"/>
  <c r="G78" i="29"/>
  <c r="H78" i="29"/>
  <c r="F42" i="28"/>
  <c r="D42" i="29" s="1"/>
  <c r="G42" i="28"/>
  <c r="D79" i="29" s="1"/>
  <c r="H42" i="28"/>
  <c r="F42" i="29"/>
  <c r="G79" i="29"/>
  <c r="H42" i="29"/>
  <c r="F43" i="29"/>
  <c r="G43" i="29"/>
  <c r="H43" i="29"/>
  <c r="F11" i="29" l="1"/>
  <c r="I11" i="29"/>
  <c r="D4" i="29"/>
  <c r="D1" i="29" s="1"/>
  <c r="H73" i="29"/>
  <c r="H33" i="29"/>
  <c r="H52" i="29"/>
  <c r="H10" i="29"/>
  <c r="F51" i="29"/>
  <c r="G49" i="29"/>
  <c r="G6" i="29"/>
  <c r="G48" i="29"/>
  <c r="G5" i="29"/>
  <c r="H48" i="29"/>
  <c r="H5" i="29"/>
  <c r="F48" i="29"/>
  <c r="F5" i="29"/>
  <c r="G42" i="29"/>
  <c r="G68" i="29"/>
  <c r="F25" i="29"/>
  <c r="H17" i="29"/>
  <c r="G52" i="29"/>
  <c r="F17" i="29"/>
  <c r="F52" i="29"/>
  <c r="F49" i="29"/>
  <c r="G64" i="29"/>
  <c r="G80" i="29"/>
  <c r="F79" i="29"/>
  <c r="F80" i="29"/>
  <c r="H79" i="29"/>
  <c r="H80" i="29"/>
  <c r="H41" i="29"/>
  <c r="G41" i="29"/>
  <c r="F41" i="29"/>
  <c r="H40" i="29"/>
  <c r="F40" i="29"/>
  <c r="G40" i="29"/>
  <c r="F39" i="29"/>
  <c r="H76" i="29"/>
  <c r="G76" i="29"/>
  <c r="G73" i="29"/>
  <c r="F73" i="29"/>
  <c r="H32" i="29"/>
  <c r="F72" i="29"/>
  <c r="G32" i="29"/>
  <c r="H27" i="29"/>
  <c r="G27" i="29"/>
  <c r="F27" i="29"/>
  <c r="H68" i="29"/>
  <c r="F68" i="29"/>
  <c r="G25" i="29"/>
  <c r="H67" i="29"/>
  <c r="F66" i="29"/>
  <c r="G66" i="29"/>
  <c r="H24" i="29"/>
  <c r="H22" i="29"/>
  <c r="G22" i="29"/>
  <c r="F22" i="29"/>
  <c r="F21" i="29"/>
  <c r="H64" i="29"/>
  <c r="H20" i="29"/>
  <c r="G20" i="29"/>
  <c r="F20" i="29"/>
  <c r="H19" i="29"/>
  <c r="F19" i="29"/>
  <c r="G19" i="29"/>
  <c r="F18" i="29"/>
  <c r="H61" i="29"/>
  <c r="G61" i="29"/>
  <c r="G60" i="29"/>
  <c r="H16" i="29"/>
  <c r="F59" i="29"/>
  <c r="G16" i="29"/>
  <c r="F56" i="29"/>
  <c r="H13" i="29"/>
  <c r="G13" i="29"/>
  <c r="H51" i="29"/>
  <c r="G51" i="29"/>
  <c r="H49" i="29"/>
  <c r="H12" i="29"/>
  <c r="F47" i="29"/>
  <c r="D44" i="29"/>
  <c r="G71" i="29"/>
  <c r="F71" i="29"/>
  <c r="G12" i="29"/>
  <c r="H58" i="29"/>
  <c r="F12" i="29"/>
  <c r="G58" i="29"/>
  <c r="H75" i="29"/>
  <c r="F58" i="29"/>
  <c r="H4" i="29"/>
  <c r="G75" i="29"/>
  <c r="G4" i="29"/>
  <c r="F75" i="29"/>
  <c r="H11" i="29"/>
  <c r="G11" i="29"/>
</calcChain>
</file>

<file path=xl/sharedStrings.xml><?xml version="1.0" encoding="utf-8"?>
<sst xmlns="http://schemas.openxmlformats.org/spreadsheetml/2006/main" count="1167" uniqueCount="275">
  <si>
    <t>Location</t>
  </si>
  <si>
    <t>n/a</t>
  </si>
  <si>
    <t xml:space="preserve"> </t>
  </si>
  <si>
    <t>Category</t>
  </si>
  <si>
    <t>Planning</t>
  </si>
  <si>
    <t>Topic</t>
  </si>
  <si>
    <t xml:space="preserve">Proposal Risk Evaluation Rating
</t>
  </si>
  <si>
    <t xml:space="preserve">Proposal Cost Evaluation Rating 
</t>
  </si>
  <si>
    <t xml:space="preserve">Labor Estimation Rating
</t>
  </si>
  <si>
    <t>PM Comments (add additional description as needed)</t>
  </si>
  <si>
    <t>Mitigations</t>
  </si>
  <si>
    <t>Potential Training</t>
  </si>
  <si>
    <t>Resources</t>
  </si>
  <si>
    <t>FIELDWORK LOCATIONS, DURATION AND RISKS</t>
  </si>
  <si>
    <t>Location of fieldwork</t>
  </si>
  <si>
    <t>Identification of field sites</t>
  </si>
  <si>
    <t>Timing</t>
  </si>
  <si>
    <t>Duration of field campaign</t>
  </si>
  <si>
    <t>Wildlife</t>
  </si>
  <si>
    <t>Wildlife encounters</t>
  </si>
  <si>
    <t>Terrain</t>
  </si>
  <si>
    <t>Dangerous terrain</t>
  </si>
  <si>
    <t>Feasibility</t>
  </si>
  <si>
    <t>Project feasibility</t>
  </si>
  <si>
    <t>FIELD TEAM INFORMATION</t>
  </si>
  <si>
    <t xml:space="preserve">Team </t>
  </si>
  <si>
    <t>Experience of field team</t>
  </si>
  <si>
    <t>Research team size</t>
  </si>
  <si>
    <t xml:space="preserve">RESOURCES REQUESTED </t>
  </si>
  <si>
    <t>Aircraft charter</t>
  </si>
  <si>
    <t>Aircraft (FW, helo) usage</t>
  </si>
  <si>
    <t>Aircraft charter requirements</t>
  </si>
  <si>
    <t>Boat, small (not larger vessels)</t>
  </si>
  <si>
    <t>Comms service</t>
  </si>
  <si>
    <t xml:space="preserve">Communications service </t>
  </si>
  <si>
    <t>Construction</t>
  </si>
  <si>
    <t>Construction, science</t>
  </si>
  <si>
    <t>Equipment</t>
  </si>
  <si>
    <t>Equipment, camping and safety</t>
  </si>
  <si>
    <t>Rents and leases</t>
  </si>
  <si>
    <t>Lab space, conexes, storage, etc.</t>
  </si>
  <si>
    <t xml:space="preserve">Outreach </t>
  </si>
  <si>
    <t>Vehicle use</t>
  </si>
  <si>
    <t>Vehicle usage by team</t>
  </si>
  <si>
    <t>Vehicle rental (truck, SM, ATV)</t>
  </si>
  <si>
    <t>Vessel charter</t>
  </si>
  <si>
    <t>Vessel charters usage</t>
  </si>
  <si>
    <t>Vessel charters, general</t>
  </si>
  <si>
    <t>ENVIRONMENTAL COMPLIANCE</t>
  </si>
  <si>
    <t>Enviro (AK only)</t>
  </si>
  <si>
    <t>HSE</t>
  </si>
  <si>
    <t xml:space="preserve">Use of haz chemicals or materials </t>
  </si>
  <si>
    <t>Hazardous waste</t>
  </si>
  <si>
    <t xml:space="preserve">Exposure to industrial health hazards </t>
  </si>
  <si>
    <t>Firearms Use</t>
  </si>
  <si>
    <t>Other</t>
  </si>
  <si>
    <t>Other considerations, "X" factor</t>
  </si>
  <si>
    <t>TBD</t>
  </si>
  <si>
    <t>PM Comments</t>
  </si>
  <si>
    <r>
      <t xml:space="preserve">PROPOSAL </t>
    </r>
    <r>
      <rPr>
        <b/>
        <i/>
        <sz val="14"/>
        <color rgb="FFFF0000"/>
        <rFont val="Calibri"/>
        <family val="2"/>
        <scheme val="minor"/>
      </rPr>
      <t>RISK</t>
    </r>
    <r>
      <rPr>
        <b/>
        <i/>
        <sz val="14"/>
        <color theme="0"/>
        <rFont val="Calibri"/>
        <family val="2"/>
        <scheme val="minor"/>
      </rPr>
      <t xml:space="preserve"> EVALUATION (PRE)</t>
    </r>
  </si>
  <si>
    <r>
      <rPr>
        <b/>
        <sz val="14"/>
        <color theme="0"/>
        <rFont val="Calibri"/>
        <family val="2"/>
        <scheme val="minor"/>
      </rPr>
      <t xml:space="preserve">Risk scoring:  0 = no risk, 1 = low, 2 = medium, 3 = high	</t>
    </r>
    <r>
      <rPr>
        <sz val="14"/>
        <color theme="0"/>
        <rFont val="Calibri"/>
        <family val="2"/>
        <scheme val="minor"/>
      </rPr>
      <t xml:space="preserve">
Overall total = 10 or less: Project is low risk.	
Overall total = 11 to 20 Project is medium risk. 
Overall total = 21 or higher: Project is high risk. 	</t>
    </r>
  </si>
  <si>
    <t>PRE Rating</t>
  </si>
  <si>
    <r>
      <t xml:space="preserve">PROPOSAL </t>
    </r>
    <r>
      <rPr>
        <b/>
        <i/>
        <sz val="14"/>
        <color rgb="FFFF0000"/>
        <rFont val="Calibri"/>
        <family val="2"/>
        <scheme val="minor"/>
      </rPr>
      <t>COST</t>
    </r>
    <r>
      <rPr>
        <b/>
        <i/>
        <sz val="14"/>
        <color theme="0"/>
        <rFont val="Calibri"/>
        <family val="2"/>
        <scheme val="minor"/>
      </rPr>
      <t xml:space="preserve"> EVALUATION (PCE)</t>
    </r>
  </si>
  <si>
    <r>
      <rPr>
        <b/>
        <sz val="14"/>
        <color theme="0"/>
        <rFont val="Calibri"/>
        <family val="2"/>
        <scheme val="minor"/>
      </rPr>
      <t xml:space="preserve">Risk scoring:  0 = no risk, 1 = low, 2 = medium, 3 = high	</t>
    </r>
    <r>
      <rPr>
        <sz val="14"/>
        <color theme="0"/>
        <rFont val="Calibri"/>
        <family val="2"/>
        <scheme val="minor"/>
      </rPr>
      <t xml:space="preserve">
Overall total = 10 or less: Project is low risk.	
Overall total = 20 to 45: Project is medium risk. 
Overall total = 45 or higher: Project is high risk. 	</t>
    </r>
  </si>
  <si>
    <t>PCE Rating</t>
  </si>
  <si>
    <t>Rating type</t>
  </si>
  <si>
    <t>Text</t>
  </si>
  <si>
    <t>Potential training</t>
  </si>
  <si>
    <t>PCE</t>
  </si>
  <si>
    <t>-</t>
  </si>
  <si>
    <t>PRE</t>
  </si>
  <si>
    <t>AMSEA training</t>
  </si>
  <si>
    <t>Comms systems, DoD, etc.</t>
  </si>
  <si>
    <t>Duration</t>
  </si>
  <si>
    <t>Firearms training (DTG)</t>
  </si>
  <si>
    <t>Low - work on terra firma, flat or low angle terrain, and altitude below 5000'/1500m.</t>
  </si>
  <si>
    <t>Med - work requiring travel in proglacial environments, silt flats, intertidal zones, or crossing narrow channels of gentle to moderate moving water between ankle and knee deep, or at altitudes between 5000'/1500m and 8000'/2400m.</t>
  </si>
  <si>
    <t>High - likelihood of work in proximity of crevasses, moulins, moraines, rock fall, very steep terrain, avalanche prone slopes, frequent river/sea ice/lake work, or work at altitude above 8000'/2400m.</t>
  </si>
  <si>
    <t>Vehicle specific training (Truck, SM, ATV)</t>
  </si>
  <si>
    <t>Lookup Reference</t>
  </si>
  <si>
    <t>Location, ident.</t>
  </si>
  <si>
    <t>Terrian</t>
  </si>
  <si>
    <t>Team, experience</t>
  </si>
  <si>
    <t>Team, size</t>
  </si>
  <si>
    <t>Resource, air usage</t>
  </si>
  <si>
    <t>Resource, air requirements</t>
  </si>
  <si>
    <t>Enviro, AK, SHPO</t>
  </si>
  <si>
    <t>Enviro, AK, USFWS</t>
  </si>
  <si>
    <t>Enviro, AK, BLM</t>
  </si>
  <si>
    <t>HSE, explosives</t>
  </si>
  <si>
    <t>HSE, chemicals</t>
  </si>
  <si>
    <t>HSE, haz waste</t>
  </si>
  <si>
    <t>HSE, firearms</t>
  </si>
  <si>
    <t>Other, X</t>
  </si>
  <si>
    <t>Resource, boat, small</t>
  </si>
  <si>
    <t>Resource, comms</t>
  </si>
  <si>
    <t>Resource, construction</t>
  </si>
  <si>
    <t>Resource, equipment</t>
  </si>
  <si>
    <t>Resource, rents, leases</t>
  </si>
  <si>
    <t>Resource, vehicle</t>
  </si>
  <si>
    <t>Resource, rental</t>
  </si>
  <si>
    <t>Resource, vessel, usage</t>
  </si>
  <si>
    <t>Resource, vessel, general</t>
  </si>
  <si>
    <t>Resource, outreach</t>
  </si>
  <si>
    <t>Timing, duration</t>
  </si>
  <si>
    <t>Timing, planning</t>
  </si>
  <si>
    <t xml:space="preserve">Feasibility </t>
  </si>
  <si>
    <t>HSE, exposure</t>
  </si>
  <si>
    <t>Order Number</t>
  </si>
  <si>
    <t>Use of drones/ UAS</t>
  </si>
  <si>
    <t>Enviro (Greenland)</t>
  </si>
  <si>
    <t>Environmental hazards </t>
  </si>
  <si>
    <t>Enviro (All locations)</t>
  </si>
  <si>
    <t>Enviro, landownership</t>
  </si>
  <si>
    <t>Enviro, drones/ UAS</t>
  </si>
  <si>
    <t>Enviro, polar bear regions</t>
  </si>
  <si>
    <t>Enviro, permitted locations</t>
  </si>
  <si>
    <t>Environmental, haz</t>
  </si>
  <si>
    <t>Timing, season</t>
  </si>
  <si>
    <t>Timing of fieldwork</t>
  </si>
  <si>
    <t>Location, fieldwork</t>
  </si>
  <si>
    <t>PCE, PRE</t>
  </si>
  <si>
    <t>Boat support</t>
  </si>
  <si>
    <t>Allow enough time for proper planning and permitting.  Permitting could take up to one year</t>
  </si>
  <si>
    <t>HEALTH AND SAFETY (HSE)</t>
  </si>
  <si>
    <t>Add any other risks applicable to your project</t>
  </si>
  <si>
    <t>Researcher Comment</t>
  </si>
  <si>
    <t>Explosives use</t>
  </si>
  <si>
    <t xml:space="preserve"> Wilderness First Aid (Direct-to-grant)</t>
  </si>
  <si>
    <t>Budget for boating safety gear (Direct-to-grant)</t>
  </si>
  <si>
    <t>Interaction plans (Polar Bear, MMA, Eiders, etc.)</t>
  </si>
  <si>
    <t>Consider a planning year for reconnaissance work to remote field sites</t>
  </si>
  <si>
    <t>Possibly plan for firearms training (Direct-to-grant).  All firearms need to be provided by the research team.</t>
  </si>
  <si>
    <t xml:space="preserve">Consider hiring a bear guard or other bear mitigations. </t>
  </si>
  <si>
    <t>Interaction plans (Polar Bear, MMA)</t>
  </si>
  <si>
    <t>Arctic Field Training (AFT)</t>
  </si>
  <si>
    <t>Arctic Field Training (AFT), firearms training</t>
  </si>
  <si>
    <t>Outreach, Alaska only</t>
  </si>
  <si>
    <t>Outreach, Greenland</t>
  </si>
  <si>
    <t>Resource, outreach, Alaska</t>
  </si>
  <si>
    <t>Resource, outreach, Greenland</t>
  </si>
  <si>
    <t>Understand all regulations regarding usage of drones in the area fieldwork is planned.</t>
  </si>
  <si>
    <t>Work with UIC Science on outreach planning.</t>
  </si>
  <si>
    <t>Review Interaction plans on Battelle ARO website.</t>
  </si>
  <si>
    <t>Review Interaction plans on Battelle ARO website; Consider bring a firearm into the field.</t>
  </si>
  <si>
    <t>Consider hiring a mountaineer.  Costs shoud be planned direct-to-grant.</t>
  </si>
  <si>
    <t>Revised scope and estimate would need to be developed pre-award.</t>
  </si>
  <si>
    <t>Consider training for all team members and Risk Assessment call with Battelle ARO.</t>
  </si>
  <si>
    <t>Review Greenland’s National Research Strategy; Consider a presentation while in town.</t>
  </si>
  <si>
    <t>Greenland’s National Research Strategy; Work with Battelle ARO on contacts and translation support.</t>
  </si>
  <si>
    <t>Greenland’s National Research Strategy</t>
  </si>
  <si>
    <t>Consider timing of vessel work and subsistance hunting; consider training for all field team members.</t>
  </si>
  <si>
    <t>Review the Govt. of Greenland website.</t>
  </si>
  <si>
    <t>Work with institute risk department for planning and procurement.  All explosive should be planned direct-to-grant.</t>
  </si>
  <si>
    <t>Enviro, other (BLM, permitting)</t>
  </si>
  <si>
    <t>Enviro, permitted locations, Greenland only</t>
  </si>
  <si>
    <t>Enviro, cultural resources</t>
  </si>
  <si>
    <t>Enviro, endangered species</t>
  </si>
  <si>
    <t>Consider a planning year for reconnaissance work.</t>
  </si>
  <si>
    <t>Code of Conduct</t>
  </si>
  <si>
    <t xml:space="preserve">Researchers need to be aware of all landowners when conducting fieldwork.  Review the Alaska Lands Viewer for more information.  </t>
  </si>
  <si>
    <t xml:space="preserve">Researchers are strongly discourage to plan fieldwork in wilderness area unless permission has been obtained by the managing agency in advance of proposal submission.  Review the Alaska Lands Viewer for more information.  </t>
  </si>
  <si>
    <t>USFWS Polar Bear Safety Awareness an Deterrence training, Arctic Field Training (AFT)</t>
  </si>
  <si>
    <t xml:space="preserve">Allow enough time for proper planning and permitting.  Section 106 will be required. </t>
  </si>
  <si>
    <t>Inadvertent Discovery Plan</t>
  </si>
  <si>
    <t xml:space="preserve">Project should allow up to one year for permitting. Researchers need to be aware of all landowners when conducting fieldwork.  Review the Alaska Lands Viewer for more information.  </t>
  </si>
  <si>
    <t>Alaska Land Viewer</t>
  </si>
  <si>
    <t>Eider Interaction Plan</t>
  </si>
  <si>
    <t>Interaction plans (Polar Bear, MMPA)</t>
  </si>
  <si>
    <t>Consider training pre-deployment</t>
  </si>
  <si>
    <t>Select an answer</t>
  </si>
  <si>
    <r>
      <t>INSTRUCTIONS: ONLY UPDATE GREEN COLUMNS.  Please Select an answer that best fits your proposed fieldwork for each topic below. Add comments to the "Researcher Comment" field when applicable.</t>
    </r>
    <r>
      <rPr>
        <sz val="12"/>
        <color theme="0"/>
        <rFont val="Calibri"/>
        <family val="2"/>
        <scheme val="minor"/>
      </rPr>
      <t xml:space="preserve"> Note: Mitigations, Potential Training and Resources will automatically populate.</t>
    </r>
    <r>
      <rPr>
        <b/>
        <sz val="12"/>
        <color theme="0"/>
        <rFont val="Calibri"/>
        <family val="2"/>
        <scheme val="minor"/>
      </rPr>
      <t xml:space="preserve">  </t>
    </r>
  </si>
  <si>
    <t>Battelle ARO Comments</t>
  </si>
  <si>
    <t>PI Provided Response</t>
  </si>
  <si>
    <t>Yes - field site locations are well defined and sites are selected.</t>
  </si>
  <si>
    <t>Exact location not know but general locations/villages/towns identified but exact locations unknown until fieldwork start.</t>
  </si>
  <si>
    <r>
      <t xml:space="preserve">No - field site locations are </t>
    </r>
    <r>
      <rPr>
        <b/>
        <sz val="10"/>
        <color rgb="FF000000"/>
        <rFont val="Calibri"/>
        <family val="2"/>
        <scheme val="minor"/>
      </rPr>
      <t>NOT</t>
    </r>
    <r>
      <rPr>
        <sz val="10"/>
        <color rgb="FF000000"/>
        <rFont val="Calibri"/>
        <family val="2"/>
        <scheme val="minor"/>
      </rPr>
      <t xml:space="preserve"> defined, and sites will be selected post award or while in the field.</t>
    </r>
  </si>
  <si>
    <t>Low - work takes place in large, easily accessible communities.</t>
  </si>
  <si>
    <t>Low - work is planned for mid-summer.</t>
  </si>
  <si>
    <t>Med - work is planned in spring and/or autumn seasons and is subject to high variabilities in weather.</t>
  </si>
  <si>
    <t>Low - less than a week.</t>
  </si>
  <si>
    <t>Yes - field timing is well defined and dates are unlikely to change.</t>
  </si>
  <si>
    <r>
      <t xml:space="preserve">No - field timing is </t>
    </r>
    <r>
      <rPr>
        <b/>
        <sz val="10"/>
        <color rgb="FF000000"/>
        <rFont val="Calibri"/>
        <family val="2"/>
        <scheme val="minor"/>
      </rPr>
      <t>NOT</t>
    </r>
    <r>
      <rPr>
        <sz val="10"/>
        <color rgb="FF000000"/>
        <rFont val="Calibri"/>
        <family val="2"/>
        <scheme val="minor"/>
      </rPr>
      <t xml:space="preserve"> defined and the dates will be determined post award.</t>
    </r>
  </si>
  <si>
    <t>Med - work involves 1-3 day excursions to remote sites with robust on-call support from emergency services.</t>
  </si>
  <si>
    <t>High - work is at remote camps without roads, water or regular air access, and emergency response is complicated by environmental conditions including poor visibility, blowing snow, or heightened sea state.</t>
  </si>
  <si>
    <t>High - work is planned mid-winter and subject to extreme cold and low or no light conditions.</t>
  </si>
  <si>
    <t>Med - campaign of multiple periods totaling  1-4 weeks.</t>
  </si>
  <si>
    <t>High - campaign of cumulative time of more than a month.</t>
  </si>
  <si>
    <t>Low - unlikely encounters with potentially dangerous wildlife, including bears, moose, walrus, and wolves.</t>
  </si>
  <si>
    <t>Med - some likelihood of work around wildlife that may be predatory, territorial or aggressive.</t>
  </si>
  <si>
    <t>High  likelihood of encounters with predatory wildlife.</t>
  </si>
  <si>
    <t>Low - no concerns with feasibility of support.</t>
  </si>
  <si>
    <t>Med - some concerns with feasibility but fieldwork is likely supportable.</t>
  </si>
  <si>
    <t>High - concerns with feasibility.  Unclear if support as planned is feasible.</t>
  </si>
  <si>
    <t>Low - field team with no experience, or inexperienced research team members working independently.</t>
  </si>
  <si>
    <t>Med - field team with a mixed level of experience, or frequent cycling of researchers in and out of the field.</t>
  </si>
  <si>
    <t>Experienced - field team with extensive experience with similar work in similar environmental conditions.</t>
  </si>
  <si>
    <t>Low - less than 5 team members.</t>
  </si>
  <si>
    <t>Med - 5 to 10 team members.</t>
  </si>
  <si>
    <t>High - more than 10 team members.</t>
  </si>
  <si>
    <t>Low - use of aircraft using paved strips or maintained runways.</t>
  </si>
  <si>
    <t>Med - routine flying to regularly used landing zones, such as the TFS helicopter.</t>
  </si>
  <si>
    <t>High - remote landing sites with improvised sand, tundra, gravel or glacier strips accessed with charter aircraft, and/or using aircraft with floats or wheel-skis.</t>
  </si>
  <si>
    <t>n/a - no air support requested.</t>
  </si>
  <si>
    <t>Toolik helicopter support only.</t>
  </si>
  <si>
    <t>Low - aircraft availability is known and unlikely to have a variance.</t>
  </si>
  <si>
    <r>
      <t xml:space="preserve">Med - aircraft availability is </t>
    </r>
    <r>
      <rPr>
        <b/>
        <sz val="10"/>
        <color rgb="FF000000"/>
        <rFont val="Calibri"/>
        <family val="2"/>
        <scheme val="minor"/>
      </rPr>
      <t>NOT</t>
    </r>
    <r>
      <rPr>
        <sz val="10"/>
        <color rgb="FF000000"/>
        <rFont val="Calibri"/>
        <family val="2"/>
        <scheme val="minor"/>
      </rPr>
      <t xml:space="preserve"> known and could have minor variance.</t>
    </r>
  </si>
  <si>
    <r>
      <t xml:space="preserve">High - aircraft availability is </t>
    </r>
    <r>
      <rPr>
        <b/>
        <sz val="10"/>
        <color rgb="FF000000"/>
        <rFont val="Calibri"/>
        <family val="2"/>
        <scheme val="minor"/>
      </rPr>
      <t>NOT</t>
    </r>
    <r>
      <rPr>
        <sz val="10"/>
        <color rgb="FF000000"/>
        <rFont val="Calibri"/>
        <family val="2"/>
        <scheme val="minor"/>
      </rPr>
      <t xml:space="preserve"> known and could have a major variance.</t>
    </r>
  </si>
  <si>
    <t>Low - use of boat on small lakes .</t>
  </si>
  <si>
    <t>High - use of boat near coast or in open water.</t>
  </si>
  <si>
    <t>n/a - no boat support requested.</t>
  </si>
  <si>
    <t>Sat phone only.</t>
  </si>
  <si>
    <t>n/a - no comms requested.</t>
  </si>
  <si>
    <t>Low - minor support.</t>
  </si>
  <si>
    <t>Med - new installation of boardwalk, infrastructure, etc. at small scale.</t>
  </si>
  <si>
    <t>High - new installation at large scale - field camps, research site infrastructure.</t>
  </si>
  <si>
    <t>n/a - no science construction requested.</t>
  </si>
  <si>
    <t>Category A - minimal field allocations.</t>
  </si>
  <si>
    <t>Category B - moderate field allocations.</t>
  </si>
  <si>
    <t>Category C - heavy field allocations.</t>
  </si>
  <si>
    <t>n/a - no field equipment requested.</t>
  </si>
  <si>
    <t>Low - existing space, no additional procurement.</t>
  </si>
  <si>
    <t>Med - know vendor, procurement required.</t>
  </si>
  <si>
    <t>High - vendor TBD, procurement required.</t>
  </si>
  <si>
    <t>n/a - none requested.</t>
  </si>
  <si>
    <t>Low - existing resources, local support.</t>
  </si>
  <si>
    <t>High - requires travel and support outside of UTQ.</t>
  </si>
  <si>
    <t>n/a - no outreach support planned.</t>
  </si>
  <si>
    <t>Low - existing resources, local support, based on Kangerlussuaq.</t>
  </si>
  <si>
    <t>High - working outside of Kangerlussuaq.</t>
  </si>
  <si>
    <t>Low - truck based out of ARO hub.</t>
  </si>
  <si>
    <t>Med - truck NOT based out of ARO hub.</t>
  </si>
  <si>
    <t>n/a - no vehicle use requested.</t>
  </si>
  <si>
    <t>Low - use of vehicles, with designated operators having experience operating in expected environmental conditions.</t>
  </si>
  <si>
    <t>Med - limited use of vehicles to travel familiar terrain and using buddy system and experienced operators.</t>
  </si>
  <si>
    <t>High - frequency of using vehicles to access remote sites in variable conditions.</t>
  </si>
  <si>
    <t>Low - vessel availability is known and unlikely to have a variance.</t>
  </si>
  <si>
    <r>
      <t xml:space="preserve">Med - vessel availability is </t>
    </r>
    <r>
      <rPr>
        <b/>
        <sz val="10"/>
        <color rgb="FF000000"/>
        <rFont val="Calibri"/>
        <family val="2"/>
        <scheme val="minor"/>
      </rPr>
      <t>NOT</t>
    </r>
    <r>
      <rPr>
        <sz val="10"/>
        <color rgb="FF000000"/>
        <rFont val="Calibri"/>
        <family val="2"/>
        <scheme val="minor"/>
      </rPr>
      <t xml:space="preserve"> known and could have minor variance.</t>
    </r>
  </si>
  <si>
    <r>
      <t xml:space="preserve">High - vessel availability is </t>
    </r>
    <r>
      <rPr>
        <b/>
        <sz val="10"/>
        <color rgb="FF000000"/>
        <rFont val="Calibri"/>
        <family val="2"/>
        <scheme val="minor"/>
      </rPr>
      <t>NOT</t>
    </r>
    <r>
      <rPr>
        <sz val="10"/>
        <color rgb="FF000000"/>
        <rFont val="Calibri"/>
        <family val="2"/>
        <scheme val="minor"/>
      </rPr>
      <t xml:space="preserve"> known and could have a major variance.</t>
    </r>
  </si>
  <si>
    <t>n/a - no vessel support requested.</t>
  </si>
  <si>
    <t>Med - all vessel support considered medium risk.</t>
  </si>
  <si>
    <t>Project is planning drone use.</t>
  </si>
  <si>
    <t>n/a - no use of drones.</t>
  </si>
  <si>
    <t>Fuel caches, drilling fluids, or other hazardous materials planned in field.</t>
  </si>
  <si>
    <t>Work with Battelle ARO for planning, and plan for removal of all remote caches.</t>
  </si>
  <si>
    <t>n/a - no environmental haz mat.</t>
  </si>
  <si>
    <t>No ground disturbance proposed (coring, soil sampling, construction).</t>
  </si>
  <si>
    <t>Need - ground disturbance proposed (coring, soil sampling, construction).</t>
  </si>
  <si>
    <t>n/a - work outside of Alaska or doesn't meet the other criteria listed.</t>
  </si>
  <si>
    <t>Field sites within 25 miles from Northern AK coast (June - mid August).</t>
  </si>
  <si>
    <t>Field sites on seas ice or barrier islands or vessel based fieldwork during polar bear denning season (nov-mid April).</t>
  </si>
  <si>
    <t>Enviro other (BLM, State, USFWS, NPS permitting required).</t>
  </si>
  <si>
    <t>Fieldwork proposed across multiple land owners, requiring multiple permits.</t>
  </si>
  <si>
    <t>Fieldwork proposed within USFWS or NPS wilderness areas.</t>
  </si>
  <si>
    <t>Fieldwork in polar bear ranges.</t>
  </si>
  <si>
    <t>n/a - fieldwork outside of polar bear ranges.</t>
  </si>
  <si>
    <t>Work in the National Park.</t>
  </si>
  <si>
    <t>UNESCO sites or other protected areas requiring permits.</t>
  </si>
  <si>
    <t>n/a - no Greenland fieldwork.</t>
  </si>
  <si>
    <t>n/a - no exposure to industrial health hazards (heavy machinery, noise levels exceeding 90dBA, dangerous tools such as chainsaws, working at height or on towers, radiation, electrical hazards, etc.).</t>
  </si>
  <si>
    <t>n/a  - no explosives planned.</t>
  </si>
  <si>
    <t>n/a - no use of hazardous materials.</t>
  </si>
  <si>
    <t>n/a - no use of firearms.</t>
  </si>
  <si>
    <t>High - frequent use of materials or tools requiring a PPE program and HAZCOM system, or materials prone to catastrophic consequences if mishandled like explosives or highly corrosive chemicals.</t>
  </si>
  <si>
    <t>Corrosive, flammable, acidic, or radioactive waste is created.</t>
  </si>
  <si>
    <t>n/a - no hazardous waste is being created.</t>
  </si>
  <si>
    <t>High - high exposure to industrial hazards.</t>
  </si>
  <si>
    <t>Med - occasional exposure to industrial hazards.</t>
  </si>
  <si>
    <t>Low - infrequent exposure and previous experience managing industrial hazards.</t>
  </si>
  <si>
    <t>Low - experience and/or professional firearm handler.</t>
  </si>
  <si>
    <t>High - researcher self performing.</t>
  </si>
  <si>
    <t>Low  - infrequent use of materials, reagents, or tools requiring a PPE program and HAZCOM system.</t>
  </si>
  <si>
    <t>High - project will provide DTG.</t>
  </si>
  <si>
    <t>Consider changing field dates and locations. Allow enough time for consultations that would potential be required.</t>
  </si>
  <si>
    <t>GoG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</si>
</sst>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3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rgb="FF000000"/>
      <name val="Arial"/>
      <family val="2"/>
    </font>
    <font>
      <sz val="11"/>
      <color theme="1"/>
      <name val="Calibri"/>
      <family val="2"/>
      <scheme val="minor"/>
    </font>
    <font>
      <sz val="10"/>
      <color theme="1"/>
      <name val="Calibri"/>
      <family val="2"/>
      <scheme val="minor"/>
    </font>
    <font>
      <sz val="11"/>
      <color indexed="8"/>
      <name val="Calibri"/>
      <family val="2"/>
      <scheme val="minor"/>
    </font>
    <font>
      <b/>
      <sz val="11"/>
      <color theme="0"/>
      <name val="Calibri"/>
      <family val="2"/>
      <scheme val="minor"/>
    </font>
    <font>
      <b/>
      <sz val="11"/>
      <name val="Calibri"/>
      <family val="2"/>
      <scheme val="minor"/>
    </font>
    <font>
      <sz val="11"/>
      <name val="Calibri"/>
      <family val="2"/>
      <scheme val="minor"/>
    </font>
    <font>
      <b/>
      <sz val="14"/>
      <color theme="0"/>
      <name val="Calibri"/>
      <family val="2"/>
      <scheme val="minor"/>
    </font>
    <font>
      <sz val="11"/>
      <color theme="0"/>
      <name val="Calibri"/>
      <family val="2"/>
      <scheme val="minor"/>
    </font>
    <font>
      <sz val="14"/>
      <color theme="1"/>
      <name val="Calibri"/>
      <family val="2"/>
      <scheme val="minor"/>
    </font>
    <font>
      <b/>
      <sz val="14"/>
      <name val="Calibri"/>
      <family val="2"/>
      <scheme val="minor"/>
    </font>
    <font>
      <b/>
      <i/>
      <sz val="14"/>
      <color theme="0"/>
      <name val="Calibri"/>
      <family val="2"/>
      <scheme val="minor"/>
    </font>
    <font>
      <sz val="14"/>
      <color theme="0"/>
      <name val="Calibri"/>
      <family val="2"/>
      <scheme val="minor"/>
    </font>
    <font>
      <b/>
      <i/>
      <sz val="14"/>
      <color rgb="FFFF0000"/>
      <name val="Calibri"/>
      <family val="2"/>
      <scheme val="minor"/>
    </font>
    <font>
      <sz val="10"/>
      <color rgb="FFFF0000"/>
      <name val="Calibri"/>
      <family val="2"/>
      <scheme val="minor"/>
    </font>
    <font>
      <sz val="10"/>
      <color rgb="FF000000"/>
      <name val="Calibri"/>
      <family val="2"/>
      <scheme val="minor"/>
    </font>
    <font>
      <b/>
      <sz val="10"/>
      <color rgb="FF000000"/>
      <name val="Calibri"/>
      <family val="2"/>
      <scheme val="minor"/>
    </font>
    <font>
      <strike/>
      <sz val="10"/>
      <color theme="1"/>
      <name val="Calibri"/>
      <family val="2"/>
      <scheme val="minor"/>
    </font>
    <font>
      <b/>
      <sz val="10"/>
      <color theme="1"/>
      <name val="Calibri"/>
      <family val="2"/>
      <scheme val="minor"/>
    </font>
    <font>
      <sz val="10"/>
      <name val="Calibri"/>
      <family val="2"/>
      <scheme val="minor"/>
    </font>
    <font>
      <b/>
      <sz val="18"/>
      <color theme="0"/>
      <name val="Calibri"/>
      <family val="2"/>
      <scheme val="minor"/>
    </font>
    <font>
      <b/>
      <sz val="12"/>
      <name val="Calibri"/>
      <family val="2"/>
      <scheme val="minor"/>
    </font>
    <font>
      <sz val="12"/>
      <color rgb="FFFF0000"/>
      <name val="Calibri"/>
      <family val="2"/>
      <scheme val="minor"/>
    </font>
    <font>
      <b/>
      <sz val="12"/>
      <color theme="0"/>
      <name val="Calibri"/>
      <family val="2"/>
      <scheme val="minor"/>
    </font>
    <font>
      <sz val="9"/>
      <color theme="1"/>
      <name val="Calibri"/>
      <family val="2"/>
      <scheme val="minor"/>
    </font>
    <font>
      <b/>
      <sz val="9"/>
      <name val="Calibri"/>
      <family val="2"/>
      <scheme val="minor"/>
    </font>
    <font>
      <u/>
      <sz val="10"/>
      <color theme="10"/>
      <name val="Calibri"/>
      <family val="2"/>
      <scheme val="minor"/>
    </font>
    <font>
      <sz val="10"/>
      <color theme="9"/>
      <name val="Calibri"/>
      <family val="2"/>
      <scheme val="minor"/>
    </font>
    <font>
      <u/>
      <sz val="9"/>
      <color theme="10"/>
      <name val="Calibri"/>
      <family val="2"/>
      <scheme val="minor"/>
    </font>
    <font>
      <sz val="12"/>
      <color theme="0"/>
      <name val="Calibri"/>
      <family val="2"/>
      <scheme val="minor"/>
    </font>
  </fonts>
  <fills count="10">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4"/>
        <bgColor indexed="64"/>
      </patternFill>
    </fill>
    <fill>
      <patternFill patternType="solid">
        <fgColor theme="1" tint="0.249977111117893"/>
        <bgColor indexed="64"/>
      </patternFill>
    </fill>
    <fill>
      <patternFill patternType="solid">
        <fgColor rgb="FF10A051"/>
        <bgColor indexed="64"/>
      </patternFill>
    </fill>
    <fill>
      <patternFill patternType="solid">
        <fgColor theme="0"/>
        <bgColor indexed="64"/>
      </patternFill>
    </fill>
    <fill>
      <patternFill patternType="solid">
        <fgColor theme="1" tint="0.14999847407452621"/>
        <bgColor indexed="64"/>
      </patternFill>
    </fill>
    <fill>
      <patternFill patternType="solid">
        <fgColor theme="6" tint="-0.249977111117893"/>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diagonal/>
    </border>
    <border>
      <left/>
      <right/>
      <top style="thin">
        <color auto="1"/>
      </top>
      <bottom/>
      <diagonal/>
    </border>
    <border>
      <left style="thin">
        <color indexed="64"/>
      </left>
      <right/>
      <top/>
      <bottom style="thin">
        <color indexed="64"/>
      </bottom>
      <diagonal/>
    </border>
  </borders>
  <cellStyleXfs count="96">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9"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4" fontId="5" fillId="0" borderId="0" applyFont="0" applyFill="0" applyBorder="0" applyAlignment="0" applyProtection="0"/>
    <xf numFmtId="0" fontId="4" fillId="0" borderId="0"/>
    <xf numFmtId="0" fontId="11" fillId="0" borderId="0"/>
    <xf numFmtId="0" fontId="3" fillId="0" borderId="0"/>
    <xf numFmtId="0" fontId="6" fillId="0" borderId="0" applyNumberFormat="0" applyFill="0" applyBorder="0" applyAlignment="0" applyProtection="0"/>
  </cellStyleXfs>
  <cellXfs count="89">
    <xf numFmtId="0" fontId="0" fillId="0" borderId="0" xfId="0"/>
    <xf numFmtId="0" fontId="3" fillId="0" borderId="0" xfId="94"/>
    <xf numFmtId="1" fontId="3" fillId="0" borderId="0" xfId="94" applyNumberFormat="1" applyAlignment="1">
      <alignment horizontal="center" wrapText="1"/>
    </xf>
    <xf numFmtId="0" fontId="3" fillId="0" borderId="0" xfId="94" applyAlignment="1">
      <alignment wrapText="1"/>
    </xf>
    <xf numFmtId="0" fontId="13" fillId="2" borderId="9" xfId="94" applyFont="1" applyFill="1" applyBorder="1" applyAlignment="1">
      <alignment horizontal="left" wrapText="1"/>
    </xf>
    <xf numFmtId="1" fontId="3" fillId="0" borderId="1" xfId="94" applyNumberFormat="1" applyBorder="1" applyAlignment="1">
      <alignment horizontal="center" wrapText="1"/>
    </xf>
    <xf numFmtId="0" fontId="16" fillId="4" borderId="1" xfId="94" applyFont="1" applyFill="1" applyBorder="1" applyAlignment="1">
      <alignment wrapText="1"/>
    </xf>
    <xf numFmtId="0" fontId="3" fillId="0" borderId="1" xfId="94" applyBorder="1"/>
    <xf numFmtId="0" fontId="3" fillId="0" borderId="1" xfId="94" applyBorder="1" applyAlignment="1">
      <alignment wrapText="1"/>
    </xf>
    <xf numFmtId="0" fontId="12" fillId="5" borderId="1" xfId="94" applyFont="1" applyFill="1" applyBorder="1" applyAlignment="1">
      <alignment wrapText="1"/>
    </xf>
    <xf numFmtId="0" fontId="3" fillId="0" borderId="0" xfId="94" applyAlignment="1">
      <alignment horizontal="center" wrapText="1"/>
    </xf>
    <xf numFmtId="0" fontId="15" fillId="5" borderId="6" xfId="94" applyFont="1" applyFill="1" applyBorder="1" applyAlignment="1">
      <alignment horizontal="center" wrapText="1"/>
    </xf>
    <xf numFmtId="0" fontId="15" fillId="5" borderId="6" xfId="94" applyFont="1" applyFill="1" applyBorder="1" applyAlignment="1">
      <alignment wrapText="1"/>
    </xf>
    <xf numFmtId="1" fontId="17" fillId="0" borderId="1" xfId="94" applyNumberFormat="1" applyFont="1" applyBorder="1" applyAlignment="1">
      <alignment horizontal="center" vertical="center" wrapText="1"/>
    </xf>
    <xf numFmtId="0" fontId="18" fillId="2" borderId="3" xfId="94" applyFont="1" applyFill="1" applyBorder="1" applyAlignment="1">
      <alignment horizontal="center" wrapText="1"/>
    </xf>
    <xf numFmtId="0" fontId="18" fillId="2" borderId="4" xfId="94" applyFont="1" applyFill="1" applyBorder="1" applyAlignment="1">
      <alignment horizontal="center" wrapText="1"/>
    </xf>
    <xf numFmtId="0" fontId="15" fillId="4" borderId="1" xfId="94" applyFont="1" applyFill="1" applyBorder="1" applyAlignment="1">
      <alignment horizontal="center" vertical="center" wrapText="1"/>
    </xf>
    <xf numFmtId="0" fontId="19" fillId="4" borderId="1" xfId="94" applyFont="1" applyFill="1" applyBorder="1" applyAlignment="1">
      <alignment vertical="center"/>
    </xf>
    <xf numFmtId="0" fontId="20" fillId="4" borderId="1" xfId="94" applyFont="1" applyFill="1" applyBorder="1" applyAlignment="1">
      <alignment horizontal="center" wrapText="1"/>
    </xf>
    <xf numFmtId="0" fontId="19" fillId="4" borderId="1" xfId="94" applyFont="1" applyFill="1" applyBorder="1" applyAlignment="1">
      <alignment horizontal="center" vertical="center" wrapText="1"/>
    </xf>
    <xf numFmtId="0" fontId="10" fillId="0" borderId="0" xfId="94" applyFont="1"/>
    <xf numFmtId="49" fontId="10" fillId="0" borderId="0" xfId="94" applyNumberFormat="1" applyFont="1" applyAlignment="1">
      <alignment horizontal="left" wrapText="1"/>
    </xf>
    <xf numFmtId="49" fontId="10" fillId="0" borderId="1" xfId="94" applyNumberFormat="1" applyFont="1" applyBorder="1" applyAlignment="1">
      <alignment horizontal="left" wrapText="1"/>
    </xf>
    <xf numFmtId="0" fontId="22" fillId="0" borderId="1" xfId="94" applyFont="1" applyBorder="1" applyAlignment="1">
      <alignment wrapText="1"/>
    </xf>
    <xf numFmtId="0" fontId="10" fillId="0" borderId="1" xfId="94" applyFont="1" applyBorder="1"/>
    <xf numFmtId="49" fontId="10" fillId="0" borderId="1" xfId="94" applyNumberFormat="1" applyFont="1" applyBorder="1" applyAlignment="1">
      <alignment horizontal="left"/>
    </xf>
    <xf numFmtId="0" fontId="23" fillId="0" borderId="1" xfId="94" applyFont="1" applyBorder="1" applyAlignment="1">
      <alignment wrapText="1"/>
    </xf>
    <xf numFmtId="0" fontId="10" fillId="0" borderId="1" xfId="94" applyFont="1" applyBorder="1" applyAlignment="1">
      <alignment horizontal="left" vertical="center" wrapText="1"/>
    </xf>
    <xf numFmtId="0" fontId="22" fillId="0" borderId="1" xfId="94" applyFont="1" applyBorder="1"/>
    <xf numFmtId="0" fontId="10" fillId="0" borderId="1" xfId="94" applyFont="1" applyBorder="1" applyAlignment="1">
      <alignment wrapText="1"/>
    </xf>
    <xf numFmtId="0" fontId="25" fillId="0" borderId="0" xfId="94" applyFont="1"/>
    <xf numFmtId="49" fontId="26" fillId="3" borderId="1" xfId="94" applyNumberFormat="1" applyFont="1" applyFill="1" applyBorder="1" applyAlignment="1">
      <alignment horizontal="left" wrapText="1"/>
    </xf>
    <xf numFmtId="0" fontId="26" fillId="3" borderId="1" xfId="94" applyFont="1" applyFill="1" applyBorder="1" applyAlignment="1">
      <alignment wrapText="1"/>
    </xf>
    <xf numFmtId="0" fontId="19" fillId="6" borderId="1" xfId="94" applyFont="1" applyFill="1" applyBorder="1" applyAlignment="1">
      <alignment vertical="center"/>
    </xf>
    <xf numFmtId="0" fontId="19" fillId="6" borderId="1" xfId="94" applyFont="1" applyFill="1" applyBorder="1" applyAlignment="1">
      <alignment horizontal="center" vertical="center" wrapText="1"/>
    </xf>
    <xf numFmtId="0" fontId="20" fillId="6" borderId="1" xfId="94" applyFont="1" applyFill="1" applyBorder="1" applyAlignment="1">
      <alignment horizontal="center" wrapText="1"/>
    </xf>
    <xf numFmtId="0" fontId="18" fillId="6" borderId="3" xfId="94" applyFont="1" applyFill="1" applyBorder="1" applyAlignment="1">
      <alignment horizontal="center" wrapText="1"/>
    </xf>
    <xf numFmtId="0" fontId="22" fillId="0" borderId="1" xfId="94" applyFont="1" applyBorder="1" applyAlignment="1">
      <alignment horizontal="left" vertical="center" wrapText="1"/>
    </xf>
    <xf numFmtId="0" fontId="27" fillId="0" borderId="1" xfId="94" applyFont="1" applyBorder="1" applyAlignment="1">
      <alignment wrapText="1"/>
    </xf>
    <xf numFmtId="0" fontId="28" fillId="4" borderId="1" xfId="94" applyFont="1" applyFill="1" applyBorder="1" applyAlignment="1">
      <alignment vertical="center"/>
    </xf>
    <xf numFmtId="0" fontId="28" fillId="6" borderId="1" xfId="94" applyFont="1" applyFill="1" applyBorder="1" applyAlignment="1">
      <alignment vertical="center"/>
    </xf>
    <xf numFmtId="0" fontId="15" fillId="6" borderId="1" xfId="94" applyFont="1" applyFill="1" applyBorder="1" applyAlignment="1">
      <alignment horizontal="center" wrapText="1"/>
    </xf>
    <xf numFmtId="0" fontId="19" fillId="4" borderId="1" xfId="94" applyFont="1" applyFill="1" applyBorder="1" applyAlignment="1">
      <alignment vertical="center" wrapText="1"/>
    </xf>
    <xf numFmtId="0" fontId="19" fillId="6" borderId="1" xfId="94" applyFont="1" applyFill="1" applyBorder="1" applyAlignment="1">
      <alignment vertical="center" wrapText="1"/>
    </xf>
    <xf numFmtId="1" fontId="14" fillId="0" borderId="1" xfId="94" applyNumberFormat="1" applyFont="1" applyBorder="1" applyAlignment="1">
      <alignment horizontal="center" wrapText="1"/>
    </xf>
    <xf numFmtId="0" fontId="5" fillId="0" borderId="1" xfId="94" applyFont="1" applyBorder="1"/>
    <xf numFmtId="0" fontId="5" fillId="0" borderId="1" xfId="94" applyFont="1" applyBorder="1" applyAlignment="1">
      <alignment wrapText="1"/>
    </xf>
    <xf numFmtId="1" fontId="5" fillId="0" borderId="1" xfId="94" applyNumberFormat="1" applyFont="1" applyBorder="1" applyAlignment="1">
      <alignment horizontal="center" wrapText="1"/>
    </xf>
    <xf numFmtId="0" fontId="29" fillId="2" borderId="4" xfId="94" applyFont="1" applyFill="1" applyBorder="1" applyAlignment="1">
      <alignment horizontal="center" wrapText="1"/>
    </xf>
    <xf numFmtId="0" fontId="29" fillId="2" borderId="3" xfId="94" applyFont="1" applyFill="1" applyBorder="1" applyAlignment="1">
      <alignment horizontal="center" wrapText="1"/>
    </xf>
    <xf numFmtId="0" fontId="5" fillId="0" borderId="5" xfId="94" applyFont="1" applyBorder="1"/>
    <xf numFmtId="0" fontId="5" fillId="0" borderId="5" xfId="94" applyFont="1" applyBorder="1" applyAlignment="1">
      <alignment wrapText="1"/>
    </xf>
    <xf numFmtId="1" fontId="5" fillId="0" borderId="5" xfId="94" applyNumberFormat="1" applyFont="1" applyBorder="1" applyAlignment="1">
      <alignment horizontal="center" wrapText="1"/>
    </xf>
    <xf numFmtId="0" fontId="30" fillId="0" borderId="1" xfId="94" applyFont="1" applyBorder="1" applyAlignment="1">
      <alignment wrapText="1"/>
    </xf>
    <xf numFmtId="0" fontId="29" fillId="6" borderId="3" xfId="94" applyFont="1" applyFill="1" applyBorder="1" applyAlignment="1">
      <alignment horizontal="center" wrapText="1"/>
    </xf>
    <xf numFmtId="0" fontId="13" fillId="2" borderId="0" xfId="94" applyFont="1" applyFill="1" applyAlignment="1">
      <alignment horizontal="left" wrapText="1"/>
    </xf>
    <xf numFmtId="0" fontId="2" fillId="0" borderId="1" xfId="94" applyFont="1" applyBorder="1"/>
    <xf numFmtId="0" fontId="2" fillId="0" borderId="1" xfId="94" applyFont="1" applyBorder="1" applyAlignment="1">
      <alignment wrapText="1"/>
    </xf>
    <xf numFmtId="1" fontId="2" fillId="0" borderId="1" xfId="94" applyNumberFormat="1" applyFont="1" applyBorder="1" applyAlignment="1">
      <alignment horizontal="center" wrapText="1"/>
    </xf>
    <xf numFmtId="0" fontId="26" fillId="0" borderId="1" xfId="94" applyFont="1" applyBorder="1" applyAlignment="1">
      <alignment wrapText="1"/>
    </xf>
    <xf numFmtId="0" fontId="2" fillId="7" borderId="1" xfId="94" applyFont="1" applyFill="1" applyBorder="1" applyAlignment="1">
      <alignment wrapText="1"/>
    </xf>
    <xf numFmtId="0" fontId="2" fillId="3" borderId="1" xfId="94" applyFont="1" applyFill="1" applyBorder="1" applyAlignment="1">
      <alignment wrapText="1"/>
    </xf>
    <xf numFmtId="0" fontId="12" fillId="8" borderId="1" xfId="94" applyFont="1" applyFill="1" applyBorder="1" applyAlignment="1">
      <alignment wrapText="1"/>
    </xf>
    <xf numFmtId="0" fontId="12" fillId="8" borderId="5" xfId="94" applyFont="1" applyFill="1" applyBorder="1" applyAlignment="1">
      <alignment wrapText="1"/>
    </xf>
    <xf numFmtId="0" fontId="31" fillId="9" borderId="10" xfId="94" applyFont="1" applyFill="1" applyBorder="1" applyAlignment="1">
      <alignment horizontal="center" wrapText="1"/>
    </xf>
    <xf numFmtId="0" fontId="1" fillId="0" borderId="1" xfId="94" applyFont="1" applyBorder="1"/>
    <xf numFmtId="1" fontId="1" fillId="0" borderId="1" xfId="94" applyNumberFormat="1" applyFont="1" applyBorder="1" applyAlignment="1">
      <alignment horizontal="center" wrapText="1"/>
    </xf>
    <xf numFmtId="0" fontId="12" fillId="8" borderId="5" xfId="94" applyFont="1" applyFill="1" applyBorder="1" applyAlignment="1">
      <alignment horizontal="left" wrapText="1"/>
    </xf>
    <xf numFmtId="1" fontId="3" fillId="0" borderId="0" xfId="94" applyNumberFormat="1" applyAlignment="1">
      <alignment horizontal="left" wrapText="1"/>
    </xf>
    <xf numFmtId="49" fontId="34" fillId="0" borderId="1" xfId="95" applyNumberFormat="1" applyFont="1" applyBorder="1" applyAlignment="1">
      <alignment horizontal="left" wrapText="1"/>
    </xf>
    <xf numFmtId="49" fontId="34" fillId="0" borderId="1" xfId="95" applyNumberFormat="1" applyFont="1" applyBorder="1" applyAlignment="1">
      <alignment horizontal="left"/>
    </xf>
    <xf numFmtId="0" fontId="35" fillId="0" borderId="1" xfId="94" applyFont="1" applyBorder="1" applyAlignment="1">
      <alignment wrapText="1"/>
    </xf>
    <xf numFmtId="1" fontId="32" fillId="0" borderId="1" xfId="94" applyNumberFormat="1" applyFont="1" applyBorder="1" applyAlignment="1">
      <alignment horizontal="left" wrapText="1"/>
    </xf>
    <xf numFmtId="0" fontId="33" fillId="2" borderId="0" xfId="94" applyFont="1" applyFill="1" applyAlignment="1">
      <alignment horizontal="left" wrapText="1"/>
    </xf>
    <xf numFmtId="0" fontId="33" fillId="2" borderId="7" xfId="94" applyFont="1" applyFill="1" applyBorder="1" applyAlignment="1">
      <alignment horizontal="left" wrapText="1"/>
    </xf>
    <xf numFmtId="1" fontId="36" fillId="0" borderId="1" xfId="95" applyNumberFormat="1" applyFont="1" applyBorder="1" applyAlignment="1" applyProtection="1">
      <alignment horizontal="left" wrapText="1"/>
    </xf>
    <xf numFmtId="0" fontId="33" fillId="2" borderId="8" xfId="94" applyFont="1" applyFill="1" applyBorder="1" applyAlignment="1">
      <alignment horizontal="left" wrapText="1"/>
    </xf>
    <xf numFmtId="1" fontId="32" fillId="0" borderId="0" xfId="94" applyNumberFormat="1" applyFont="1" applyAlignment="1">
      <alignment horizontal="left" wrapText="1"/>
    </xf>
    <xf numFmtId="0" fontId="12" fillId="8" borderId="5" xfId="94" applyFont="1" applyFill="1" applyBorder="1" applyAlignment="1">
      <alignment horizontal="left" vertical="center" wrapText="1"/>
    </xf>
    <xf numFmtId="0" fontId="13" fillId="2" borderId="2" xfId="94" applyFont="1" applyFill="1" applyBorder="1" applyAlignment="1">
      <alignment horizontal="left" wrapText="1"/>
    </xf>
    <xf numFmtId="0" fontId="13" fillId="2" borderId="4" xfId="94" applyFont="1" applyFill="1" applyBorder="1" applyAlignment="1">
      <alignment horizontal="left" wrapText="1"/>
    </xf>
    <xf numFmtId="0" fontId="29" fillId="6" borderId="2" xfId="94" applyFont="1" applyFill="1" applyBorder="1" applyAlignment="1">
      <alignment horizontal="left" wrapText="1"/>
    </xf>
    <xf numFmtId="0" fontId="29" fillId="6" borderId="4" xfId="94" applyFont="1" applyFill="1" applyBorder="1" applyAlignment="1">
      <alignment horizontal="left" wrapText="1"/>
    </xf>
    <xf numFmtId="0" fontId="18" fillId="2" borderId="2" xfId="94" applyFont="1" applyFill="1" applyBorder="1" applyAlignment="1">
      <alignment horizontal="left" wrapText="1"/>
    </xf>
    <xf numFmtId="0" fontId="18" fillId="2" borderId="4" xfId="94" applyFont="1" applyFill="1" applyBorder="1" applyAlignment="1">
      <alignment horizontal="left" wrapText="1"/>
    </xf>
    <xf numFmtId="0" fontId="29" fillId="2" borderId="2" xfId="94" applyFont="1" applyFill="1" applyBorder="1" applyAlignment="1">
      <alignment horizontal="left" wrapText="1"/>
    </xf>
    <xf numFmtId="0" fontId="29" fillId="2" borderId="4" xfId="94" applyFont="1" applyFill="1" applyBorder="1" applyAlignment="1">
      <alignment horizontal="left" wrapText="1"/>
    </xf>
    <xf numFmtId="0" fontId="18" fillId="6" borderId="2" xfId="94" applyFont="1" applyFill="1" applyBorder="1" applyAlignment="1">
      <alignment horizontal="left" wrapText="1"/>
    </xf>
    <xf numFmtId="0" fontId="18" fillId="6" borderId="4" xfId="94" applyFont="1" applyFill="1" applyBorder="1" applyAlignment="1">
      <alignment horizontal="left" wrapText="1"/>
    </xf>
  </cellXfs>
  <cellStyles count="96">
    <cellStyle name="Currency 2" xfId="91" xr:uid="{00000000-0005-0000-0000-000001000000}"/>
    <cellStyle name="Followed Hyperlink" xfId="61" builtinId="9" hidden="1"/>
    <cellStyle name="Followed Hyperlink" xfId="65" builtinId="9" hidden="1"/>
    <cellStyle name="Followed Hyperlink" xfId="72" builtinId="9" hidden="1"/>
    <cellStyle name="Followed Hyperlink" xfId="67" builtinId="9" hidden="1"/>
    <cellStyle name="Followed Hyperlink" xfId="8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69" builtinId="9" hidden="1"/>
    <cellStyle name="Followed Hyperlink" xfId="81" builtinId="9" hidden="1"/>
    <cellStyle name="Followed Hyperlink" xfId="83" builtinId="9" hidden="1"/>
    <cellStyle name="Followed Hyperlink" xfId="85" builtinId="9" hidden="1"/>
    <cellStyle name="Followed Hyperlink" xfId="68" builtinId="9" hidden="1"/>
    <cellStyle name="Followed Hyperlink" xfId="87" builtinId="9" hidden="1"/>
    <cellStyle name="Followed Hyperlink" xfId="90" builtinId="9" hidden="1"/>
    <cellStyle name="Followed Hyperlink" xfId="88" builtinId="9" hidden="1"/>
    <cellStyle name="Followed Hyperlink" xfId="86" builtinId="9" hidden="1"/>
    <cellStyle name="Followed Hyperlink" xfId="80" builtinId="9" hidden="1"/>
    <cellStyle name="Followed Hyperlink" xfId="82" builtinId="9" hidden="1"/>
    <cellStyle name="Followed Hyperlink" xfId="60" builtinId="9" hidden="1"/>
    <cellStyle name="Followed Hyperlink" xfId="78" builtinId="9" hidden="1"/>
    <cellStyle name="Followed Hyperlink" xfId="76" builtinId="9" hidden="1"/>
    <cellStyle name="Followed Hyperlink" xfId="74" builtinId="9" hidden="1"/>
    <cellStyle name="Followed Hyperlink" xfId="84" builtinId="9" hidden="1"/>
    <cellStyle name="Followed Hyperlink" xfId="70" builtinId="9" hidden="1"/>
    <cellStyle name="Followed Hyperlink" xfId="63" builtinId="9" hidden="1"/>
    <cellStyle name="Followed Hyperlink" xfId="66" builtinId="9" hidden="1"/>
    <cellStyle name="Followed Hyperlink" xfId="64" builtinId="9" hidden="1"/>
    <cellStyle name="Followed Hyperlink" xfId="62" builtinId="9" hidden="1"/>
    <cellStyle name="Followed Hyperlink" xfId="79" builtinId="9" hidden="1"/>
    <cellStyle name="Followed Hyperlink" xfId="20" builtinId="9" hidden="1"/>
    <cellStyle name="Followed Hyperlink" xfId="22" builtinId="9" hidden="1"/>
    <cellStyle name="Followed Hyperlink" xfId="24" builtinId="9" hidden="1"/>
    <cellStyle name="Followed Hyperlink" xfId="28" builtinId="9" hidden="1"/>
    <cellStyle name="Followed Hyperlink" xfId="30" builtinId="9" hidden="1"/>
    <cellStyle name="Followed Hyperlink" xfId="38" builtinId="9" hidden="1"/>
    <cellStyle name="Followed Hyperlink" xfId="36" builtinId="9" hidden="1"/>
    <cellStyle name="Followed Hyperlink" xfId="57" builtinId="9" hidden="1"/>
    <cellStyle name="Followed Hyperlink" xfId="42" builtinId="9" hidden="1"/>
    <cellStyle name="Followed Hyperlink" xfId="44" builtinId="9" hidden="1"/>
    <cellStyle name="Followed Hyperlink" xfId="34" builtinId="9" hidden="1"/>
    <cellStyle name="Followed Hyperlink" xfId="4" builtinId="9" hidden="1"/>
    <cellStyle name="Followed Hyperlink" xfId="52" builtinId="9" hidden="1"/>
    <cellStyle name="Followed Hyperlink" xfId="54" builtinId="9" hidden="1"/>
    <cellStyle name="Followed Hyperlink" xfId="16" builtinId="9" hidden="1"/>
    <cellStyle name="Followed Hyperlink" xfId="58" builtinId="9" hidden="1"/>
    <cellStyle name="Followed Hyperlink" xfId="59" builtinId="9" hidden="1"/>
    <cellStyle name="Followed Hyperlink" xfId="56" builtinId="9" hidden="1"/>
    <cellStyle name="Followed Hyperlink" xfId="48" builtinId="9" hidden="1"/>
    <cellStyle name="Followed Hyperlink" xfId="40" builtinId="9" hidden="1"/>
    <cellStyle name="Followed Hyperlink" xfId="32" builtinId="9" hidden="1"/>
    <cellStyle name="Followed Hyperlink" xfId="50" builtinId="9" hidden="1"/>
    <cellStyle name="Followed Hyperlink" xfId="26" builtinId="9" hidden="1"/>
    <cellStyle name="Followed Hyperlink" xfId="12" builtinId="9" hidden="1"/>
    <cellStyle name="Followed Hyperlink" xfId="13" builtinId="9" hidden="1"/>
    <cellStyle name="Followed Hyperlink" xfId="15" builtinId="9" hidden="1"/>
    <cellStyle name="Followed Hyperlink" xfId="10" builtinId="9" hidden="1"/>
    <cellStyle name="Followed Hyperlink" xfId="17" builtinId="9" hidden="1"/>
    <cellStyle name="Followed Hyperlink" xfId="11" builtinId="9" hidden="1"/>
    <cellStyle name="Followed Hyperlink" xfId="46" builtinId="9" hidden="1"/>
    <cellStyle name="Followed Hyperlink" xfId="8" builtinId="9" hidden="1"/>
    <cellStyle name="Followed Hyperlink" xfId="6" builtinId="9" hidden="1"/>
    <cellStyle name="Followed Hyperlink" xfId="2" builtinId="9" hidden="1"/>
    <cellStyle name="Hyperlink" xfId="31"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1" builtinId="8" hidden="1"/>
    <cellStyle name="Hyperlink" xfId="39" builtinId="8" hidden="1"/>
    <cellStyle name="Hyperlink" xfId="21" builtinId="8" hidden="1"/>
    <cellStyle name="Hyperlink" xfId="55" builtinId="8" hidden="1"/>
    <cellStyle name="Hyperlink" xfId="27" builtinId="8" hidden="1"/>
    <cellStyle name="Hyperlink" xfId="29" builtinId="8" hidden="1"/>
    <cellStyle name="Hyperlink" xfId="25" builtinId="8" hidden="1"/>
    <cellStyle name="Hyperlink" xfId="33" builtinId="8" hidden="1"/>
    <cellStyle name="Hyperlink" xfId="35" builtinId="8" hidden="1"/>
    <cellStyle name="Hyperlink" xfId="23" builtinId="8" hidden="1"/>
    <cellStyle name="Hyperlink" xfId="7" builtinId="8" hidden="1"/>
    <cellStyle name="Hyperlink" xfId="9" builtinId="8" hidden="1"/>
    <cellStyle name="Hyperlink" xfId="19" builtinId="8" hidden="1"/>
    <cellStyle name="Hyperlink" xfId="3" builtinId="8" hidden="1"/>
    <cellStyle name="Hyperlink" xfId="5" builtinId="8" hidden="1"/>
    <cellStyle name="Hyperlink" xfId="37" builtinId="8" hidden="1"/>
    <cellStyle name="Hyperlink" xfId="95" builtinId="8"/>
    <cellStyle name="Normal" xfId="0" builtinId="0"/>
    <cellStyle name="Normal 2" xfId="14" xr:uid="{00000000-0005-0000-0000-00005C000000}"/>
    <cellStyle name="Normal 3" xfId="18" xr:uid="{00000000-0005-0000-0000-00005D000000}"/>
    <cellStyle name="Normal 3 2" xfId="92" xr:uid="{22F916B8-E69C-4447-ABCC-E843C6B46A57}"/>
    <cellStyle name="Normal 4" xfId="93" xr:uid="{7B2E844B-6AFC-43DA-B4DF-8953E62D641E}"/>
    <cellStyle name="Normal 5" xfId="94" xr:uid="{2BBDEA93-3326-456F-A233-6F88D2F2AC75}"/>
  </cellStyles>
  <dxfs count="77">
    <dxf>
      <fill>
        <patternFill>
          <bgColor rgb="FF00B050"/>
        </patternFill>
      </fill>
    </dxf>
    <dxf>
      <fill>
        <patternFill>
          <bgColor rgb="FFF6A70A"/>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5"/>
        </patternFill>
      </fill>
    </dxf>
    <dxf>
      <fill>
        <patternFill>
          <bgColor theme="9"/>
        </patternFill>
      </fill>
    </dxf>
    <dxf>
      <fill>
        <patternFill>
          <bgColor theme="9"/>
        </patternFill>
      </fill>
    </dxf>
    <dxf>
      <fill>
        <patternFill>
          <bgColor theme="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6A70A"/>
        </patternFill>
      </fill>
    </dxf>
    <dxf>
      <fill>
        <patternFill>
          <bgColor rgb="FF00B050"/>
        </patternFill>
      </fill>
    </dxf>
    <dxf>
      <fill>
        <patternFill>
          <bgColor rgb="FFF6A70A"/>
        </patternFill>
      </fill>
    </dxf>
    <dxf>
      <fill>
        <patternFill>
          <bgColor rgb="FF00B050"/>
        </patternFill>
      </fill>
    </dxf>
    <dxf>
      <fill>
        <patternFill>
          <bgColor rgb="FFF6A70A"/>
        </patternFill>
      </fill>
    </dxf>
    <dxf>
      <fill>
        <patternFill>
          <bgColor rgb="FF00B050"/>
        </patternFill>
      </fill>
    </dxf>
    <dxf>
      <fill>
        <patternFill>
          <bgColor rgb="FF00B050"/>
        </patternFill>
      </fill>
    </dxf>
    <dxf>
      <fill>
        <patternFill>
          <bgColor rgb="FFF6A70A"/>
        </patternFill>
      </fill>
    </dxf>
    <dxf>
      <fill>
        <patternFill>
          <bgColor rgb="FF00B050"/>
        </patternFill>
      </fill>
    </dxf>
    <dxf>
      <fill>
        <patternFill>
          <bgColor rgb="FFF6A70A"/>
        </patternFill>
      </fill>
    </dxf>
    <dxf>
      <fill>
        <patternFill>
          <bgColor rgb="FFF6A70A"/>
        </patternFill>
      </fill>
    </dxf>
    <dxf>
      <fill>
        <patternFill>
          <bgColor rgb="FF00B050"/>
        </patternFill>
      </fill>
    </dxf>
    <dxf>
      <fill>
        <patternFill>
          <bgColor rgb="FF00B050"/>
        </patternFill>
      </fill>
    </dxf>
    <dxf>
      <fill>
        <patternFill>
          <bgColor rgb="FFF6A70A"/>
        </patternFill>
      </fill>
    </dxf>
    <dxf>
      <fill>
        <patternFill>
          <bgColor rgb="FFF6A70A"/>
        </patternFill>
      </fill>
    </dxf>
    <dxf>
      <fill>
        <patternFill>
          <bgColor rgb="FF00B050"/>
        </patternFill>
      </fill>
    </dxf>
    <dxf>
      <fill>
        <patternFill>
          <bgColor rgb="FFF6A70A"/>
        </patternFill>
      </fill>
    </dxf>
    <dxf>
      <fill>
        <patternFill>
          <bgColor rgb="FF00B050"/>
        </patternFill>
      </fill>
    </dxf>
    <dxf>
      <fill>
        <patternFill>
          <bgColor rgb="FF00B050"/>
        </patternFill>
      </fill>
    </dxf>
    <dxf>
      <fill>
        <patternFill>
          <bgColor rgb="FFF6A70A"/>
        </patternFill>
      </fill>
    </dxf>
    <dxf>
      <fill>
        <patternFill>
          <bgColor rgb="FFFF0000"/>
        </patternFill>
      </fill>
    </dxf>
    <dxf>
      <fill>
        <patternFill>
          <bgColor rgb="FFFFC000"/>
        </patternFill>
      </fill>
    </dxf>
    <dxf>
      <fill>
        <patternFill>
          <bgColor rgb="FF00B050"/>
        </patternFill>
      </fill>
    </dxf>
    <dxf>
      <fill>
        <patternFill>
          <bgColor theme="9"/>
        </patternFill>
      </fill>
    </dxf>
    <dxf>
      <fill>
        <patternFill>
          <bgColor theme="5"/>
        </patternFill>
      </fill>
    </dxf>
    <dxf>
      <fill>
        <patternFill>
          <bgColor rgb="FFFF0000"/>
        </patternFill>
      </fill>
    </dxf>
    <dxf>
      <fill>
        <patternFill>
          <bgColor rgb="FF00B050"/>
        </patternFill>
      </fill>
    </dxf>
    <dxf>
      <fill>
        <patternFill>
          <bgColor rgb="FFF6A70A"/>
        </patternFill>
      </fill>
    </dxf>
    <dxf>
      <fill>
        <patternFill>
          <bgColor rgb="FF00B050"/>
        </patternFill>
      </fill>
    </dxf>
    <dxf>
      <fill>
        <patternFill>
          <bgColor rgb="FFF6A70A"/>
        </patternFill>
      </fill>
    </dxf>
    <dxf>
      <fill>
        <patternFill>
          <bgColor rgb="FF00B050"/>
        </patternFill>
      </fill>
    </dxf>
    <dxf>
      <fill>
        <patternFill>
          <bgColor rgb="FFF6A70A"/>
        </patternFill>
      </fill>
    </dxf>
    <dxf>
      <fill>
        <patternFill>
          <bgColor rgb="FF00B050"/>
        </patternFill>
      </fill>
    </dxf>
    <dxf>
      <fill>
        <patternFill>
          <bgColor rgb="FFF6A70A"/>
        </patternFill>
      </fill>
    </dxf>
    <dxf>
      <fill>
        <patternFill>
          <bgColor rgb="FF00B050"/>
        </patternFill>
      </fill>
    </dxf>
    <dxf>
      <fill>
        <patternFill>
          <bgColor rgb="FFF6A70A"/>
        </patternFill>
      </fill>
    </dxf>
  </dxfs>
  <tableStyles count="0" defaultTableStyle="TableStyleMedium9" defaultPivotStyle="PivotStyleMedium4"/>
  <colors>
    <mruColors>
      <color rgb="FFFFFF99"/>
      <color rgb="FFF6A70A"/>
      <color rgb="FF10A051"/>
      <color rgb="FFFF3300"/>
      <color rgb="FFF4910C"/>
      <color rgb="FF42A62A"/>
      <color rgb="FFCC0000"/>
      <color rgb="FFEBFD0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ngelaPagenkopp\AppData\Local\Microsoft\Windows\INetCache\Content.Outlook\UV3T2WKN\Walden_2024NCE_Estimate_2024-04-16.xlsx" TargetMode="External"/><Relationship Id="rId1" Type="http://schemas.openxmlformats.org/officeDocument/2006/relationships/externalLinkPath" Target="/Users/AngelaPagenkopp/AppData/Local/Microsoft/Windows/INetCache/Content.Outlook/UV3T2WKN/Walden_2024NCE_Estimate_2024-04-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 val="Budget"/>
      <sheetName val="AK Worksheet"/>
      <sheetName val="GL Worksheet"/>
      <sheetName val="INTL Worksheet"/>
      <sheetName val="Labor Calc."/>
      <sheetName val="PRE_PCE_PMReview"/>
      <sheetName val="ARO vs DTG"/>
      <sheetName val="Reimbursables"/>
      <sheetName val="PRE_PCE_Report"/>
      <sheetName val="SS Codes"/>
      <sheetName val="PRE_PCE_SourceData"/>
      <sheetName val="Co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nsf.gov/geo/opp/arctic/conduct.jsp" TargetMode="External"/><Relationship Id="rId13" Type="http://schemas.openxmlformats.org/officeDocument/2006/relationships/hyperlink" Target="https://www.nsf.gov/geo/opp/arctic/conduct.jsp" TargetMode="External"/><Relationship Id="rId18" Type="http://schemas.openxmlformats.org/officeDocument/2006/relationships/hyperlink" Target="https://www.nsf.gov/geo/opp/arctic/conduct.jsp" TargetMode="External"/><Relationship Id="rId26" Type="http://schemas.openxmlformats.org/officeDocument/2006/relationships/hyperlink" Target="https://aro-stage-app-wpcms-eastus-01.azurewebsites.net/location-alaska/" TargetMode="External"/><Relationship Id="rId3" Type="http://schemas.openxmlformats.org/officeDocument/2006/relationships/hyperlink" Target="https://aro-stage-app-wpcms-eastus-01.azurewebsites.net/planning-resources/" TargetMode="External"/><Relationship Id="rId21" Type="http://schemas.openxmlformats.org/officeDocument/2006/relationships/hyperlink" Target="https://aro-stage-app-wpcms-eastus-01.azurewebsites.net/planning-resources/" TargetMode="External"/><Relationship Id="rId7" Type="http://schemas.openxmlformats.org/officeDocument/2006/relationships/hyperlink" Target="https://www.nsf.gov/geo/opp/arctic/conduct.jsp" TargetMode="External"/><Relationship Id="rId12" Type="http://schemas.openxmlformats.org/officeDocument/2006/relationships/hyperlink" Target="https://www.nsf.gov/geo/opp/arctic/conduct.jsp" TargetMode="External"/><Relationship Id="rId17" Type="http://schemas.openxmlformats.org/officeDocument/2006/relationships/hyperlink" Target="https://www.nsf.gov/geo/opp/arctic/conduct.jsp" TargetMode="External"/><Relationship Id="rId25" Type="http://schemas.openxmlformats.org/officeDocument/2006/relationships/hyperlink" Target="https://exp.gl/About" TargetMode="External"/><Relationship Id="rId2" Type="http://schemas.openxmlformats.org/officeDocument/2006/relationships/hyperlink" Target="https://aro-stage-app-wpcms-eastus-01.azurewebsites.net/planning-resources/" TargetMode="External"/><Relationship Id="rId16" Type="http://schemas.openxmlformats.org/officeDocument/2006/relationships/hyperlink" Target="https://aro-stage-app-wpcms-eastus-01.azurewebsites.net/planning-resources/" TargetMode="External"/><Relationship Id="rId20" Type="http://schemas.openxmlformats.org/officeDocument/2006/relationships/hyperlink" Target="chrome-extension://efaidnbmnnnibpcajpcglclefindmkaj/https:/battellearcticgateway.org/sites/default/files/Research%20strategy%20EN%20version.pdf" TargetMode="External"/><Relationship Id="rId1" Type="http://schemas.openxmlformats.org/officeDocument/2006/relationships/hyperlink" Target="chrome-extension://efaidnbmnnnibpcajpcglclefindmkaj/https:/aro-stage-app-wpcms-eastus-01.azurewebsites.net/wp-content/uploads/2024/06/CPS-Polar-Bear-Interaction-Plan.pdf" TargetMode="External"/><Relationship Id="rId6" Type="http://schemas.openxmlformats.org/officeDocument/2006/relationships/hyperlink" Target="https://www.nsf.gov/geo/opp/arctic/conduct.jsp" TargetMode="External"/><Relationship Id="rId11" Type="http://schemas.openxmlformats.org/officeDocument/2006/relationships/hyperlink" Target="https://www.nsf.gov/geo/opp/arctic/conduct.jsp" TargetMode="External"/><Relationship Id="rId24" Type="http://schemas.openxmlformats.org/officeDocument/2006/relationships/hyperlink" Target="https://exp.gl/About" TargetMode="External"/><Relationship Id="rId5" Type="http://schemas.openxmlformats.org/officeDocument/2006/relationships/hyperlink" Target="https://aro-stage-app-wpcms-eastus-01.azurewebsites.net/planning-resources/" TargetMode="External"/><Relationship Id="rId15" Type="http://schemas.openxmlformats.org/officeDocument/2006/relationships/hyperlink" Target="https://aro-stage-app-wpcms-eastus-01.azurewebsites.net/planning-resources/" TargetMode="External"/><Relationship Id="rId23" Type="http://schemas.openxmlformats.org/officeDocument/2006/relationships/hyperlink" Target="https://www.nsf.gov/geo/opp/arctic/conduct.jsp" TargetMode="External"/><Relationship Id="rId28" Type="http://schemas.openxmlformats.org/officeDocument/2006/relationships/printerSettings" Target="../printerSettings/printerSettings3.bin"/><Relationship Id="rId10" Type="http://schemas.openxmlformats.org/officeDocument/2006/relationships/hyperlink" Target="https://www.nsf.gov/geo/opp/arctic/conduct.jsp" TargetMode="External"/><Relationship Id="rId19" Type="http://schemas.openxmlformats.org/officeDocument/2006/relationships/hyperlink" Target="https://www.nsf.gov/geo/opp/arctic/conduct.jsp" TargetMode="External"/><Relationship Id="rId4" Type="http://schemas.openxmlformats.org/officeDocument/2006/relationships/hyperlink" Target="https://aro-stage-app-wpcms-eastus-01.azurewebsites.net/location-alaska/" TargetMode="External"/><Relationship Id="rId9" Type="http://schemas.openxmlformats.org/officeDocument/2006/relationships/hyperlink" Target="https://www.nsf.gov/geo/opp/arctic/conduct.jsp" TargetMode="External"/><Relationship Id="rId14" Type="http://schemas.openxmlformats.org/officeDocument/2006/relationships/hyperlink" Target="https://aro-stage-app-wpcms-eastus-01.azurewebsites.net/planning-resources/" TargetMode="External"/><Relationship Id="rId22" Type="http://schemas.openxmlformats.org/officeDocument/2006/relationships/hyperlink" Target="chrome-extension://efaidnbmnnnibpcajpcglclefindmkaj/https:/battellearcticgateway.org/sites/default/files/Research%20strategy%20EN%20version.pdf" TargetMode="External"/><Relationship Id="rId27" Type="http://schemas.openxmlformats.org/officeDocument/2006/relationships/hyperlink" Target="https://aro-stage-app-wpcms-eastus-01.azurewebsites.net/location-alask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71D66-F14F-4BB0-834D-53D98F6AB47D}">
  <sheetPr>
    <tabColor theme="3" tint="-0.499984740745262"/>
    <pageSetUpPr fitToPage="1"/>
  </sheetPr>
  <dimension ref="A1:M43"/>
  <sheetViews>
    <sheetView tabSelected="1" topLeftCell="C1" zoomScale="90" zoomScaleNormal="90" workbookViewId="0">
      <pane ySplit="1" topLeftCell="A7" activePane="bottomLeft" state="frozen"/>
      <selection pane="bottomLeft" activeCell="E42" sqref="E42"/>
    </sheetView>
  </sheetViews>
  <sheetFormatPr defaultColWidth="9" defaultRowHeight="30.75" customHeight="1" x14ac:dyDescent="0.35"/>
  <cols>
    <col min="1" max="1" width="22.25" style="1" hidden="1" customWidth="1"/>
    <col min="2" max="2" width="4.33203125" style="1" hidden="1" customWidth="1"/>
    <col min="3" max="3" width="13.75" style="3" customWidth="1"/>
    <col min="4" max="4" width="20" style="3" customWidth="1"/>
    <col min="5" max="5" width="78.25" style="3" customWidth="1"/>
    <col min="6" max="6" width="11.08203125" style="2" hidden="1" customWidth="1"/>
    <col min="7" max="7" width="11.33203125" style="2" hidden="1" customWidth="1"/>
    <col min="8" max="8" width="9.08203125" style="2" hidden="1" customWidth="1"/>
    <col min="9" max="9" width="12.58203125" style="2" hidden="1" customWidth="1"/>
    <col min="10" max="10" width="19.25" style="2" bestFit="1" customWidth="1"/>
    <col min="11" max="11" width="42.08203125" style="68" bestFit="1" customWidth="1"/>
    <col min="12" max="12" width="17.5" style="68" customWidth="1"/>
    <col min="13" max="13" width="18.33203125" style="77" customWidth="1"/>
    <col min="14" max="16384" width="9" style="1"/>
  </cols>
  <sheetData>
    <row r="1" spans="1:13" s="3" customFormat="1" ht="65.25" customHeight="1" x14ac:dyDescent="0.35">
      <c r="A1" s="9" t="s">
        <v>79</v>
      </c>
      <c r="B1" s="9" t="s">
        <v>108</v>
      </c>
      <c r="C1" s="62" t="s">
        <v>3</v>
      </c>
      <c r="D1" s="63" t="s">
        <v>5</v>
      </c>
      <c r="E1" s="64" t="s">
        <v>171</v>
      </c>
      <c r="F1" s="78" t="s">
        <v>6</v>
      </c>
      <c r="G1" s="78" t="s">
        <v>7</v>
      </c>
      <c r="H1" s="78" t="s">
        <v>8</v>
      </c>
      <c r="I1" s="78" t="s">
        <v>9</v>
      </c>
      <c r="J1" s="64" t="s">
        <v>126</v>
      </c>
      <c r="K1" s="67" t="s">
        <v>10</v>
      </c>
      <c r="L1" s="67" t="s">
        <v>11</v>
      </c>
      <c r="M1" s="67" t="s">
        <v>12</v>
      </c>
    </row>
    <row r="2" spans="1:13" ht="14.5" x14ac:dyDescent="0.35">
      <c r="C2" s="79" t="s">
        <v>13</v>
      </c>
      <c r="D2" s="80"/>
      <c r="E2" s="80"/>
      <c r="F2" s="80"/>
      <c r="G2" s="80"/>
      <c r="H2" s="80"/>
      <c r="I2" s="4"/>
      <c r="J2" s="4"/>
      <c r="K2" s="4"/>
      <c r="L2" s="4"/>
      <c r="M2" s="74"/>
    </row>
    <row r="3" spans="1:13" ht="30.75" customHeight="1" x14ac:dyDescent="0.35">
      <c r="A3" s="56" t="s">
        <v>120</v>
      </c>
      <c r="B3" s="56">
        <v>1</v>
      </c>
      <c r="C3" s="8" t="s">
        <v>0</v>
      </c>
      <c r="D3" s="8" t="s">
        <v>14</v>
      </c>
      <c r="E3" s="61" t="s">
        <v>170</v>
      </c>
      <c r="F3" s="5" t="str">
        <f>IFERROR(VLOOKUP($E3,PRE_PCE_SourceData!$D:$F,2,FALSE)," ")</f>
        <v>n/a</v>
      </c>
      <c r="G3" s="5" t="str">
        <f>IFERROR(VLOOKUP($E3,PRE_PCE_SourceData!$D:$F,3,FALSE)," ")</f>
        <v>n/a</v>
      </c>
      <c r="H3" s="5" t="str">
        <f>IFERROR(VLOOKUP($E3,PRE_PCE_SourceData!$D:$F,3,FALSE)," ")</f>
        <v>n/a</v>
      </c>
      <c r="I3" s="5"/>
      <c r="J3" s="5"/>
      <c r="K3" s="72" t="str">
        <f>IFERROR(VLOOKUP($E3,PRE_PCE_SourceData!$D:$I,4,FALSE)," ")</f>
        <v>-</v>
      </c>
      <c r="L3" s="72" t="str">
        <f>IFERROR(VLOOKUP($E3,PRE_PCE_SourceData!$D:$I,5,FALSE)," ")</f>
        <v>-</v>
      </c>
      <c r="M3" s="75" t="str">
        <f>HYPERLINK(VLOOKUP($E3,PRE_PCE_SourceData!$D:$I,6,FALSE))</f>
        <v/>
      </c>
    </row>
    <row r="4" spans="1:13" ht="30.75" customHeight="1" x14ac:dyDescent="0.35">
      <c r="A4" s="56" t="s">
        <v>80</v>
      </c>
      <c r="B4" s="56">
        <v>2</v>
      </c>
      <c r="C4" s="8" t="s">
        <v>0</v>
      </c>
      <c r="D4" s="8" t="s">
        <v>15</v>
      </c>
      <c r="E4" s="61" t="s">
        <v>170</v>
      </c>
      <c r="F4" s="5" t="str">
        <f>IFERROR(VLOOKUP($E4,PRE_PCE_SourceData!$D:$F,2,FALSE)," ")</f>
        <v>n/a</v>
      </c>
      <c r="G4" s="5" t="str">
        <f>IFERROR(VLOOKUP($E4,PRE_PCE_SourceData!$D:$F,3,FALSE)," ")</f>
        <v>n/a</v>
      </c>
      <c r="H4" s="5" t="str">
        <f>IFERROR(VLOOKUP($E4,PRE_PCE_SourceData!$D:$F,3,FALSE)," ")</f>
        <v>n/a</v>
      </c>
      <c r="I4" s="5"/>
      <c r="J4" s="5"/>
      <c r="K4" s="72" t="str">
        <f>IFERROR(VLOOKUP($E4,PRE_PCE_SourceData!$D:$I,4,FALSE)," ")</f>
        <v>-</v>
      </c>
      <c r="L4" s="72" t="str">
        <f>IFERROR(VLOOKUP($E4,PRE_PCE_SourceData!$D:$I,5,FALSE)," ")</f>
        <v>-</v>
      </c>
      <c r="M4" s="75" t="str">
        <f>HYPERLINK(VLOOKUP($E4,PRE_PCE_SourceData!$D:$I,6,FALSE))</f>
        <v/>
      </c>
    </row>
    <row r="5" spans="1:13" ht="30.75" customHeight="1" x14ac:dyDescent="0.35">
      <c r="A5" s="56" t="s">
        <v>118</v>
      </c>
      <c r="B5" s="56">
        <v>3</v>
      </c>
      <c r="C5" s="8" t="s">
        <v>16</v>
      </c>
      <c r="D5" s="8" t="s">
        <v>119</v>
      </c>
      <c r="E5" s="61" t="s">
        <v>170</v>
      </c>
      <c r="F5" s="5" t="str">
        <f>IFERROR(VLOOKUP($E5,PRE_PCE_SourceData!$D:$F,2,FALSE)," ")</f>
        <v>n/a</v>
      </c>
      <c r="G5" s="5" t="str">
        <f>IFERROR(VLOOKUP($E5,PRE_PCE_SourceData!$D:$F,3,FALSE)," ")</f>
        <v>n/a</v>
      </c>
      <c r="H5" s="5" t="str">
        <f>IFERROR(VLOOKUP($E5,PRE_PCE_SourceData!$D:$F,3,FALSE)," ")</f>
        <v>n/a</v>
      </c>
      <c r="I5" s="5"/>
      <c r="J5" s="5"/>
      <c r="K5" s="72" t="str">
        <f>IFERROR(VLOOKUP($E5,PRE_PCE_SourceData!$D:$I,4,FALSE)," ")</f>
        <v>-</v>
      </c>
      <c r="L5" s="72" t="str">
        <f>IFERROR(VLOOKUP($E5,PRE_PCE_SourceData!$D:$I,5,FALSE)," ")</f>
        <v>-</v>
      </c>
      <c r="M5" s="75" t="str">
        <f>HYPERLINK(VLOOKUP($E5,PRE_PCE_SourceData!$D:$I,6,FALSE))</f>
        <v/>
      </c>
    </row>
    <row r="6" spans="1:13" ht="30.75" customHeight="1" x14ac:dyDescent="0.35">
      <c r="A6" s="56" t="s">
        <v>104</v>
      </c>
      <c r="B6" s="56">
        <v>4</v>
      </c>
      <c r="C6" s="8" t="s">
        <v>73</v>
      </c>
      <c r="D6" s="8" t="s">
        <v>17</v>
      </c>
      <c r="E6" s="61" t="s">
        <v>170</v>
      </c>
      <c r="F6" s="5" t="str">
        <f>IFERROR(VLOOKUP($E6,PRE_PCE_SourceData!$D:$F,2,FALSE)," ")</f>
        <v>n/a</v>
      </c>
      <c r="G6" s="5" t="str">
        <f>IFERROR(VLOOKUP($E6,PRE_PCE_SourceData!$D:$F,3,FALSE)," ")</f>
        <v>n/a</v>
      </c>
      <c r="H6" s="5" t="str">
        <f>IFERROR(VLOOKUP($E6,PRE_PCE_SourceData!$D:$F,3,FALSE)," ")</f>
        <v>n/a</v>
      </c>
      <c r="I6" s="5"/>
      <c r="J6" s="5"/>
      <c r="K6" s="72" t="str">
        <f>IFERROR(VLOOKUP($E6,PRE_PCE_SourceData!$D:$I,4,FALSE)," ")</f>
        <v>-</v>
      </c>
      <c r="L6" s="72" t="str">
        <f>IFERROR(VLOOKUP($E6,PRE_PCE_SourceData!$D:$I,5,FALSE)," ")</f>
        <v>-</v>
      </c>
      <c r="M6" s="75" t="str">
        <f>HYPERLINK(VLOOKUP($E6,PRE_PCE_SourceData!$D:$I,6,FALSE))</f>
        <v/>
      </c>
    </row>
    <row r="7" spans="1:13" ht="30.75" customHeight="1" x14ac:dyDescent="0.35">
      <c r="A7" s="56" t="s">
        <v>105</v>
      </c>
      <c r="B7" s="56">
        <v>5</v>
      </c>
      <c r="C7" s="8" t="s">
        <v>16</v>
      </c>
      <c r="D7" s="8" t="s">
        <v>4</v>
      </c>
      <c r="E7" s="61" t="s">
        <v>170</v>
      </c>
      <c r="F7" s="5" t="str">
        <f>IFERROR(VLOOKUP($E7,PRE_PCE_SourceData!$D:$F,2,FALSE)," ")</f>
        <v>n/a</v>
      </c>
      <c r="G7" s="5" t="str">
        <f>IFERROR(VLOOKUP($E7,PRE_PCE_SourceData!$D:$F,3,FALSE)," ")</f>
        <v>n/a</v>
      </c>
      <c r="H7" s="5" t="str">
        <f>IFERROR(VLOOKUP($E7,PRE_PCE_SourceData!$D:$F,3,FALSE)," ")</f>
        <v>n/a</v>
      </c>
      <c r="I7" s="5"/>
      <c r="J7" s="5"/>
      <c r="K7" s="72" t="str">
        <f>IFERROR(VLOOKUP($E7,PRE_PCE_SourceData!$D:$I,4,FALSE)," ")</f>
        <v>-</v>
      </c>
      <c r="L7" s="72" t="str">
        <f>IFERROR(VLOOKUP($E7,PRE_PCE_SourceData!$D:$I,5,FALSE)," ")</f>
        <v>-</v>
      </c>
      <c r="M7" s="75" t="str">
        <f>HYPERLINK(VLOOKUP($E7,PRE_PCE_SourceData!$D:$I,6,FALSE))</f>
        <v/>
      </c>
    </row>
    <row r="8" spans="1:13" ht="30.75" customHeight="1" x14ac:dyDescent="0.35">
      <c r="A8" s="56" t="s">
        <v>18</v>
      </c>
      <c r="B8" s="56">
        <v>6</v>
      </c>
      <c r="C8" s="8" t="s">
        <v>18</v>
      </c>
      <c r="D8" s="8" t="s">
        <v>19</v>
      </c>
      <c r="E8" s="61" t="s">
        <v>170</v>
      </c>
      <c r="F8" s="5" t="str">
        <f>IFERROR(VLOOKUP($E8,PRE_PCE_SourceData!$D:$F,2,FALSE)," ")</f>
        <v>n/a</v>
      </c>
      <c r="G8" s="5" t="str">
        <f>IFERROR(VLOOKUP($E8,PRE_PCE_SourceData!$D:$F,3,FALSE)," ")</f>
        <v>n/a</v>
      </c>
      <c r="H8" s="5" t="str">
        <f>IFERROR(VLOOKUP($E8,PRE_PCE_SourceData!$D:$F,3,FALSE)," ")</f>
        <v>n/a</v>
      </c>
      <c r="I8" s="5"/>
      <c r="J8" s="5"/>
      <c r="K8" s="72" t="str">
        <f>IFERROR(VLOOKUP($E8,PRE_PCE_SourceData!$D:$I,4,FALSE)," ")</f>
        <v>-</v>
      </c>
      <c r="L8" s="72" t="str">
        <f>IFERROR(VLOOKUP($E8,PRE_PCE_SourceData!$D:$I,5,FALSE)," ")</f>
        <v>-</v>
      </c>
      <c r="M8" s="75" t="str">
        <f>HYPERLINK(VLOOKUP($E8,PRE_PCE_SourceData!$D:$I,6,FALSE))</f>
        <v/>
      </c>
    </row>
    <row r="9" spans="1:13" ht="42.75" customHeight="1" x14ac:dyDescent="0.35">
      <c r="A9" s="56" t="s">
        <v>81</v>
      </c>
      <c r="B9" s="56">
        <v>7</v>
      </c>
      <c r="C9" s="8" t="s">
        <v>20</v>
      </c>
      <c r="D9" s="8" t="s">
        <v>21</v>
      </c>
      <c r="E9" s="61" t="s">
        <v>170</v>
      </c>
      <c r="F9" s="5" t="str">
        <f>IFERROR(VLOOKUP($E9,PRE_PCE_SourceData!$D:$F,2,FALSE)," ")</f>
        <v>n/a</v>
      </c>
      <c r="G9" s="5" t="str">
        <f>IFERROR(VLOOKUP($E9,PRE_PCE_SourceData!$D:$F,3,FALSE)," ")</f>
        <v>n/a</v>
      </c>
      <c r="H9" s="5" t="str">
        <f>IFERROR(VLOOKUP($E9,PRE_PCE_SourceData!$D:$F,3,FALSE)," ")</f>
        <v>n/a</v>
      </c>
      <c r="I9" s="5"/>
      <c r="J9" s="5"/>
      <c r="K9" s="72" t="str">
        <f>IFERROR(VLOOKUP($E9,PRE_PCE_SourceData!$D:$I,4,FALSE)," ")</f>
        <v>-</v>
      </c>
      <c r="L9" s="72" t="str">
        <f>IFERROR(VLOOKUP($E9,PRE_PCE_SourceData!$D:$I,5,FALSE)," ")</f>
        <v>-</v>
      </c>
      <c r="M9" s="75" t="str">
        <f>HYPERLINK(VLOOKUP($E9,PRE_PCE_SourceData!$D:$I,6,FALSE))</f>
        <v/>
      </c>
    </row>
    <row r="10" spans="1:13" ht="30.75" customHeight="1" x14ac:dyDescent="0.35">
      <c r="A10" s="56" t="s">
        <v>106</v>
      </c>
      <c r="B10" s="56">
        <v>8</v>
      </c>
      <c r="C10" s="8" t="s">
        <v>22</v>
      </c>
      <c r="D10" s="8" t="s">
        <v>23</v>
      </c>
      <c r="E10" s="61" t="s">
        <v>170</v>
      </c>
      <c r="F10" s="5" t="str">
        <f>IFERROR(VLOOKUP($E10,PRE_PCE_SourceData!$D:$F,2,FALSE)," ")</f>
        <v>n/a</v>
      </c>
      <c r="G10" s="5" t="str">
        <f>IFERROR(VLOOKUP($E10,PRE_PCE_SourceData!$D:$F,3,FALSE)," ")</f>
        <v>n/a</v>
      </c>
      <c r="H10" s="5" t="str">
        <f>IFERROR(VLOOKUP($E10,PRE_PCE_SourceData!$D:$F,3,FALSE)," ")</f>
        <v>n/a</v>
      </c>
      <c r="I10" s="5"/>
      <c r="J10" s="5"/>
      <c r="K10" s="72" t="str">
        <f>IFERROR(VLOOKUP($E10,PRE_PCE_SourceData!$D:$I,4,FALSE)," ")</f>
        <v>-</v>
      </c>
      <c r="L10" s="72" t="str">
        <f>IFERROR(VLOOKUP($E10,PRE_PCE_SourceData!$D:$I,5,FALSE)," ")</f>
        <v>-</v>
      </c>
      <c r="M10" s="75" t="str">
        <f>HYPERLINK(VLOOKUP($E10,PRE_PCE_SourceData!$D:$I,6,FALSE))</f>
        <v/>
      </c>
    </row>
    <row r="11" spans="1:13" ht="14.5" x14ac:dyDescent="0.35">
      <c r="C11" s="79" t="s">
        <v>24</v>
      </c>
      <c r="D11" s="80"/>
      <c r="E11" s="80"/>
      <c r="F11" s="55" t="str">
        <f>IFERROR(VLOOKUP($D11,PRE_PCE_SourceData!$D:$F,4,FALSE)," ")</f>
        <v xml:space="preserve"> </v>
      </c>
      <c r="G11" s="55" t="str">
        <f>IFERROR(VLOOKUP($D11,PRE_PCE_SourceData!$D:$F,2,FALSE)," ")</f>
        <v xml:space="preserve"> </v>
      </c>
      <c r="H11" s="55"/>
      <c r="I11" s="55"/>
      <c r="J11" s="55"/>
      <c r="K11" s="73"/>
      <c r="L11" s="73"/>
      <c r="M11" s="76"/>
    </row>
    <row r="12" spans="1:13" ht="30.75" customHeight="1" x14ac:dyDescent="0.35">
      <c r="A12" s="56" t="s">
        <v>82</v>
      </c>
      <c r="B12" s="56">
        <v>9</v>
      </c>
      <c r="C12" s="8" t="s">
        <v>25</v>
      </c>
      <c r="D12" s="8" t="s">
        <v>26</v>
      </c>
      <c r="E12" s="61" t="s">
        <v>170</v>
      </c>
      <c r="F12" s="5" t="str">
        <f>IFERROR(VLOOKUP($E12,PRE_PCE_SourceData!$D:$F,2,FALSE)," ")</f>
        <v>n/a</v>
      </c>
      <c r="G12" s="5" t="str">
        <f>IFERROR(VLOOKUP($E12,PRE_PCE_SourceData!$D:$F,3,FALSE)," ")</f>
        <v>n/a</v>
      </c>
      <c r="H12" s="5" t="str">
        <f>IFERROR(VLOOKUP($E12,PRE_PCE_SourceData!$D:$F,2,FALSE)," ")</f>
        <v>n/a</v>
      </c>
      <c r="I12" s="5"/>
      <c r="J12" s="5"/>
      <c r="K12" s="72" t="str">
        <f>IFERROR(VLOOKUP($E12,PRE_PCE_SourceData!$D:$I,4,FALSE)," ")</f>
        <v>-</v>
      </c>
      <c r="L12" s="72" t="str">
        <f>IFERROR(VLOOKUP($E12,PRE_PCE_SourceData!$D:$I,5,FALSE)," ")</f>
        <v>-</v>
      </c>
      <c r="M12" s="75" t="str">
        <f>HYPERLINK(VLOOKUP($E12,PRE_PCE_SourceData!$D:$I,6,FALSE))</f>
        <v/>
      </c>
    </row>
    <row r="13" spans="1:13" ht="30.75" customHeight="1" x14ac:dyDescent="0.35">
      <c r="A13" s="56" t="s">
        <v>83</v>
      </c>
      <c r="B13" s="56">
        <v>10</v>
      </c>
      <c r="C13" s="8" t="s">
        <v>25</v>
      </c>
      <c r="D13" s="8" t="s">
        <v>27</v>
      </c>
      <c r="E13" s="61" t="s">
        <v>170</v>
      </c>
      <c r="F13" s="5" t="str">
        <f>IFERROR(VLOOKUP($E13,PRE_PCE_SourceData!$D:$F,2,FALSE)," ")</f>
        <v>n/a</v>
      </c>
      <c r="G13" s="5" t="str">
        <f>IFERROR(VLOOKUP($E13,PRE_PCE_SourceData!$D:$F,3,FALSE)," ")</f>
        <v>n/a</v>
      </c>
      <c r="H13" s="5" t="str">
        <f>IFERROR(VLOOKUP($E13,PRE_PCE_SourceData!$D:$F,2,FALSE)," ")</f>
        <v>n/a</v>
      </c>
      <c r="I13" s="5"/>
      <c r="J13" s="5"/>
      <c r="K13" s="72" t="str">
        <f>IFERROR(VLOOKUP($E13,PRE_PCE_SourceData!$D:$I,4,FALSE)," ")</f>
        <v>-</v>
      </c>
      <c r="L13" s="72" t="str">
        <f>IFERROR(VLOOKUP($E13,PRE_PCE_SourceData!$D:$I,5,FALSE)," ")</f>
        <v>-</v>
      </c>
      <c r="M13" s="75" t="str">
        <f>HYPERLINK(VLOOKUP($E13,PRE_PCE_SourceData!$D:$I,6,FALSE))</f>
        <v/>
      </c>
    </row>
    <row r="14" spans="1:13" ht="14.5" x14ac:dyDescent="0.35">
      <c r="C14" s="79" t="s">
        <v>28</v>
      </c>
      <c r="D14" s="80"/>
      <c r="E14" s="80" t="str">
        <f>IFERROR(VLOOKUP($D14,PRE_PCE_SourceData!$D:$F,3,FALSE)," ")</f>
        <v xml:space="preserve"> </v>
      </c>
      <c r="F14" s="55" t="str">
        <f>IFERROR(VLOOKUP($D14,PRE_PCE_SourceData!$D:$F,4,FALSE)," ")</f>
        <v xml:space="preserve"> </v>
      </c>
      <c r="G14" s="55" t="str">
        <f>IFERROR(VLOOKUP($D14,PRE_PCE_SourceData!$D:$F,2,FALSE)," ")</f>
        <v xml:space="preserve"> </v>
      </c>
      <c r="H14" s="55"/>
      <c r="I14" s="55"/>
      <c r="J14" s="55"/>
      <c r="K14" s="73"/>
      <c r="L14" s="73"/>
      <c r="M14" s="76"/>
    </row>
    <row r="15" spans="1:13" ht="30.75" customHeight="1" x14ac:dyDescent="0.35">
      <c r="A15" s="56" t="s">
        <v>84</v>
      </c>
      <c r="B15" s="56">
        <v>11</v>
      </c>
      <c r="C15" s="8" t="s">
        <v>29</v>
      </c>
      <c r="D15" s="8" t="s">
        <v>30</v>
      </c>
      <c r="E15" s="61" t="s">
        <v>170</v>
      </c>
      <c r="F15" s="5" t="str">
        <f>IFERROR(VLOOKUP($E15,PRE_PCE_SourceData!$D:$F,2,FALSE)," ")</f>
        <v>n/a</v>
      </c>
      <c r="G15" s="5" t="str">
        <f>IFERROR(VLOOKUP($E15,PRE_PCE_SourceData!$D:$F,3,FALSE)," ")</f>
        <v>n/a</v>
      </c>
      <c r="H15" s="5" t="str">
        <f>IFERROR(VLOOKUP($E15,PRE_PCE_SourceData!$D:$F,2,FALSE)," ")</f>
        <v>n/a</v>
      </c>
      <c r="I15" s="5"/>
      <c r="J15" s="5"/>
      <c r="K15" s="72" t="str">
        <f>IFERROR(VLOOKUP($E15,PRE_PCE_SourceData!$D:$I,4,FALSE)," ")</f>
        <v>-</v>
      </c>
      <c r="L15" s="72" t="str">
        <f>IFERROR(VLOOKUP($E15,PRE_PCE_SourceData!$D:$I,5,FALSE)," ")</f>
        <v>-</v>
      </c>
      <c r="M15" s="75" t="str">
        <f>HYPERLINK(VLOOKUP($E15,PRE_PCE_SourceData!$D:$I,6,FALSE))</f>
        <v/>
      </c>
    </row>
    <row r="16" spans="1:13" ht="30.75" customHeight="1" x14ac:dyDescent="0.35">
      <c r="A16" s="56" t="s">
        <v>85</v>
      </c>
      <c r="B16" s="56">
        <v>12</v>
      </c>
      <c r="C16" s="8" t="s">
        <v>29</v>
      </c>
      <c r="D16" s="8" t="s">
        <v>31</v>
      </c>
      <c r="E16" s="61" t="s">
        <v>170</v>
      </c>
      <c r="F16" s="5" t="str">
        <f>IFERROR(VLOOKUP($E16,PRE_PCE_SourceData!$D:$F,2,FALSE)," ")</f>
        <v>n/a</v>
      </c>
      <c r="G16" s="5" t="str">
        <f>IFERROR(VLOOKUP($E16,PRE_PCE_SourceData!$D:$F,3,FALSE)," ")</f>
        <v>n/a</v>
      </c>
      <c r="H16" s="5" t="str">
        <f>IFERROR(VLOOKUP($E16,PRE_PCE_SourceData!$D:$F,2,FALSE)," ")</f>
        <v>n/a</v>
      </c>
      <c r="I16" s="5"/>
      <c r="J16" s="5"/>
      <c r="K16" s="72" t="str">
        <f>IFERROR(VLOOKUP($E16,PRE_PCE_SourceData!$D:$I,4,FALSE)," ")</f>
        <v>-</v>
      </c>
      <c r="L16" s="72" t="str">
        <f>IFERROR(VLOOKUP($E16,PRE_PCE_SourceData!$D:$I,5,FALSE)," ")</f>
        <v>-</v>
      </c>
      <c r="M16" s="75" t="str">
        <f>HYPERLINK(VLOOKUP($E16,PRE_PCE_SourceData!$D:$I,6,FALSE))</f>
        <v/>
      </c>
    </row>
    <row r="17" spans="1:13" ht="30.75" customHeight="1" x14ac:dyDescent="0.35">
      <c r="A17" s="56" t="s">
        <v>94</v>
      </c>
      <c r="B17" s="56">
        <v>13</v>
      </c>
      <c r="C17" s="8" t="s">
        <v>122</v>
      </c>
      <c r="D17" s="8" t="s">
        <v>32</v>
      </c>
      <c r="E17" s="61" t="s">
        <v>170</v>
      </c>
      <c r="F17" s="5" t="str">
        <f>IFERROR(VLOOKUP($E17,PRE_PCE_SourceData!$D:$F,2,FALSE)," ")</f>
        <v>n/a</v>
      </c>
      <c r="G17" s="5" t="str">
        <f>IFERROR(VLOOKUP($E17,PRE_PCE_SourceData!$D:$F,3,FALSE)," ")</f>
        <v>n/a</v>
      </c>
      <c r="H17" s="5" t="str">
        <f>IFERROR(VLOOKUP($E17,PRE_PCE_SourceData!$D:$F,2,FALSE)," ")</f>
        <v>n/a</v>
      </c>
      <c r="I17" s="5"/>
      <c r="J17" s="5"/>
      <c r="K17" s="72" t="str">
        <f>IFERROR(VLOOKUP($E17,PRE_PCE_SourceData!$D:$I,4,FALSE)," ")</f>
        <v>-</v>
      </c>
      <c r="L17" s="72" t="str">
        <f>IFERROR(VLOOKUP($E17,PRE_PCE_SourceData!$D:$I,5,FALSE)," ")</f>
        <v>-</v>
      </c>
      <c r="M17" s="75" t="str">
        <f>HYPERLINK(VLOOKUP($E17,PRE_PCE_SourceData!$D:$I,6,FALSE))</f>
        <v/>
      </c>
    </row>
    <row r="18" spans="1:13" ht="30.75" customHeight="1" x14ac:dyDescent="0.35">
      <c r="A18" s="56" t="s">
        <v>95</v>
      </c>
      <c r="B18" s="56">
        <v>14</v>
      </c>
      <c r="C18" s="8" t="s">
        <v>33</v>
      </c>
      <c r="D18" s="8" t="s">
        <v>34</v>
      </c>
      <c r="E18" s="61" t="s">
        <v>170</v>
      </c>
      <c r="F18" s="5" t="str">
        <f>IFERROR(VLOOKUP($E18,PRE_PCE_SourceData!$D:$F,2,FALSE)," ")</f>
        <v>n/a</v>
      </c>
      <c r="G18" s="5" t="str">
        <f>IFERROR(VLOOKUP($E18,PRE_PCE_SourceData!$D:$F,3,FALSE)," ")</f>
        <v>n/a</v>
      </c>
      <c r="H18" s="5" t="str">
        <f>IFERROR(VLOOKUP($E18,PRE_PCE_SourceData!$D:$F,2,FALSE)," ")</f>
        <v>n/a</v>
      </c>
      <c r="I18" s="5"/>
      <c r="J18" s="5"/>
      <c r="K18" s="72" t="str">
        <f>IFERROR(VLOOKUP($E18,PRE_PCE_SourceData!$D:$I,4,FALSE)," ")</f>
        <v>-</v>
      </c>
      <c r="L18" s="72" t="str">
        <f>IFERROR(VLOOKUP($E18,PRE_PCE_SourceData!$D:$I,5,FALSE)," ")</f>
        <v>-</v>
      </c>
      <c r="M18" s="75" t="str">
        <f>HYPERLINK(VLOOKUP($E18,PRE_PCE_SourceData!$D:$I,6,FALSE))</f>
        <v/>
      </c>
    </row>
    <row r="19" spans="1:13" ht="30.75" customHeight="1" x14ac:dyDescent="0.35">
      <c r="A19" s="56" t="s">
        <v>96</v>
      </c>
      <c r="B19" s="56">
        <v>15</v>
      </c>
      <c r="C19" s="8" t="s">
        <v>35</v>
      </c>
      <c r="D19" s="8" t="s">
        <v>36</v>
      </c>
      <c r="E19" s="61" t="s">
        <v>170</v>
      </c>
      <c r="F19" s="5" t="str">
        <f>IFERROR(VLOOKUP($E19,PRE_PCE_SourceData!$D:$F,2,FALSE)," ")</f>
        <v>n/a</v>
      </c>
      <c r="G19" s="5" t="str">
        <f>IFERROR(VLOOKUP($E19,PRE_PCE_SourceData!$D:$F,3,FALSE)," ")</f>
        <v>n/a</v>
      </c>
      <c r="H19" s="5" t="str">
        <f>IFERROR(VLOOKUP($E19,PRE_PCE_SourceData!$D:$F,2,FALSE)," ")</f>
        <v>n/a</v>
      </c>
      <c r="I19" s="5"/>
      <c r="J19" s="5"/>
      <c r="K19" s="72" t="str">
        <f>IFERROR(VLOOKUP($E19,PRE_PCE_SourceData!$D:$I,4,FALSE)," ")</f>
        <v>-</v>
      </c>
      <c r="L19" s="72" t="str">
        <f>IFERROR(VLOOKUP($E19,PRE_PCE_SourceData!$D:$I,5,FALSE)," ")</f>
        <v>-</v>
      </c>
      <c r="M19" s="75" t="str">
        <f>HYPERLINK(VLOOKUP($E19,PRE_PCE_SourceData!$D:$I,6,FALSE))</f>
        <v/>
      </c>
    </row>
    <row r="20" spans="1:13" ht="30.75" customHeight="1" x14ac:dyDescent="0.35">
      <c r="A20" s="56" t="s">
        <v>97</v>
      </c>
      <c r="B20" s="56">
        <v>16</v>
      </c>
      <c r="C20" s="8" t="s">
        <v>37</v>
      </c>
      <c r="D20" s="8" t="s">
        <v>38</v>
      </c>
      <c r="E20" s="61" t="s">
        <v>170</v>
      </c>
      <c r="F20" s="5" t="str">
        <f>IFERROR(VLOOKUP($E20,PRE_PCE_SourceData!$D:$F,2,FALSE)," ")</f>
        <v>n/a</v>
      </c>
      <c r="G20" s="5" t="str">
        <f>IFERROR(VLOOKUP($E20,PRE_PCE_SourceData!$D:$F,3,FALSE)," ")</f>
        <v>n/a</v>
      </c>
      <c r="H20" s="5" t="str">
        <f>IFERROR(VLOOKUP($E20,PRE_PCE_SourceData!$D:$F,2,FALSE)," ")</f>
        <v>n/a</v>
      </c>
      <c r="I20" s="5"/>
      <c r="J20" s="5"/>
      <c r="K20" s="72" t="str">
        <f>IFERROR(VLOOKUP($E20,PRE_PCE_SourceData!$D:$I,4,FALSE)," ")</f>
        <v>-</v>
      </c>
      <c r="L20" s="72" t="str">
        <f>IFERROR(VLOOKUP($E20,PRE_PCE_SourceData!$D:$I,5,FALSE)," ")</f>
        <v>-</v>
      </c>
      <c r="M20" s="75" t="str">
        <f>HYPERLINK(VLOOKUP($E20,PRE_PCE_SourceData!$D:$I,6,FALSE))</f>
        <v/>
      </c>
    </row>
    <row r="21" spans="1:13" ht="30.75" customHeight="1" x14ac:dyDescent="0.35">
      <c r="A21" s="56" t="s">
        <v>98</v>
      </c>
      <c r="B21" s="56">
        <v>17</v>
      </c>
      <c r="C21" s="8" t="s">
        <v>39</v>
      </c>
      <c r="D21" s="8" t="s">
        <v>40</v>
      </c>
      <c r="E21" s="61" t="s">
        <v>170</v>
      </c>
      <c r="F21" s="5" t="str">
        <f>IFERROR(VLOOKUP($E21,PRE_PCE_SourceData!$D:$F,2,FALSE)," ")</f>
        <v>n/a</v>
      </c>
      <c r="G21" s="5" t="str">
        <f>IFERROR(VLOOKUP($E21,PRE_PCE_SourceData!$D:$F,3,FALSE)," ")</f>
        <v>n/a</v>
      </c>
      <c r="H21" s="5" t="str">
        <f>IFERROR(VLOOKUP($E21,PRE_PCE_SourceData!$D:$F,2,FALSE)," ")</f>
        <v>n/a</v>
      </c>
      <c r="I21" s="5"/>
      <c r="J21" s="5"/>
      <c r="K21" s="72" t="str">
        <f>IFERROR(VLOOKUP($E21,PRE_PCE_SourceData!$D:$I,4,FALSE)," ")</f>
        <v>-</v>
      </c>
      <c r="L21" s="72" t="str">
        <f>IFERROR(VLOOKUP($E21,PRE_PCE_SourceData!$D:$I,5,FALSE)," ")</f>
        <v>-</v>
      </c>
      <c r="M21" s="75" t="str">
        <f>HYPERLINK(VLOOKUP($E21,PRE_PCE_SourceData!$D:$I,6,FALSE))</f>
        <v/>
      </c>
    </row>
    <row r="22" spans="1:13" ht="30.75" customHeight="1" x14ac:dyDescent="0.35">
      <c r="A22" s="56" t="s">
        <v>103</v>
      </c>
      <c r="B22" s="56">
        <v>18</v>
      </c>
      <c r="C22" s="8" t="s">
        <v>41</v>
      </c>
      <c r="D22" s="8" t="s">
        <v>137</v>
      </c>
      <c r="E22" s="61" t="s">
        <v>170</v>
      </c>
      <c r="F22" s="5" t="str">
        <f>IFERROR(VLOOKUP($E22,PRE_PCE_SourceData!$D:$F,2,FALSE)," ")</f>
        <v>n/a</v>
      </c>
      <c r="G22" s="5" t="str">
        <f>IFERROR(VLOOKUP($E22,PRE_PCE_SourceData!$D:$F,3,FALSE)," ")</f>
        <v>n/a</v>
      </c>
      <c r="H22" s="5" t="str">
        <f>IFERROR(VLOOKUP($E22,PRE_PCE_SourceData!$D:$F,2,FALSE)," ")</f>
        <v>n/a</v>
      </c>
      <c r="I22" s="5"/>
      <c r="J22" s="5"/>
      <c r="K22" s="72" t="str">
        <f>IFERROR(VLOOKUP($E22,PRE_PCE_SourceData!$D:$I,4,FALSE)," ")</f>
        <v>-</v>
      </c>
      <c r="L22" s="72" t="str">
        <f>IFERROR(VLOOKUP($E22,PRE_PCE_SourceData!$D:$I,5,FALSE)," ")</f>
        <v>-</v>
      </c>
      <c r="M22" s="75" t="str">
        <f>HYPERLINK(VLOOKUP($E22,PRE_PCE_SourceData!$D:$I,6,FALSE))</f>
        <v/>
      </c>
    </row>
    <row r="23" spans="1:13" ht="30.75" customHeight="1" x14ac:dyDescent="0.35">
      <c r="A23" s="56" t="s">
        <v>103</v>
      </c>
      <c r="B23" s="56">
        <v>19</v>
      </c>
      <c r="C23" s="8" t="s">
        <v>41</v>
      </c>
      <c r="D23" s="8" t="s">
        <v>138</v>
      </c>
      <c r="E23" s="61" t="s">
        <v>170</v>
      </c>
      <c r="F23" s="5" t="str">
        <f>IFERROR(VLOOKUP($E23,PRE_PCE_SourceData!$D:$F,2,FALSE)," ")</f>
        <v>n/a</v>
      </c>
      <c r="G23" s="5" t="str">
        <f>IFERROR(VLOOKUP($E23,PRE_PCE_SourceData!$D:$F,3,FALSE)," ")</f>
        <v>n/a</v>
      </c>
      <c r="H23" s="5" t="str">
        <f>IFERROR(VLOOKUP($E23,PRE_PCE_SourceData!$D:$F,2,FALSE)," ")</f>
        <v>n/a</v>
      </c>
      <c r="I23" s="5"/>
      <c r="J23" s="5"/>
      <c r="K23" s="72" t="str">
        <f>IFERROR(VLOOKUP($E23,PRE_PCE_SourceData!$D:$I,4,FALSE)," ")</f>
        <v>-</v>
      </c>
      <c r="L23" s="72" t="str">
        <f>IFERROR(VLOOKUP($E23,PRE_PCE_SourceData!$D:$I,5,FALSE)," ")</f>
        <v>-</v>
      </c>
      <c r="M23" s="75" t="str">
        <f>HYPERLINK(VLOOKUP($E23,PRE_PCE_SourceData!$D:$I,6,FALSE))</f>
        <v/>
      </c>
    </row>
    <row r="24" spans="1:13" ht="30.75" customHeight="1" x14ac:dyDescent="0.35">
      <c r="A24" s="56" t="s">
        <v>99</v>
      </c>
      <c r="B24" s="56">
        <v>20</v>
      </c>
      <c r="C24" s="8" t="s">
        <v>42</v>
      </c>
      <c r="D24" s="8" t="s">
        <v>43</v>
      </c>
      <c r="E24" s="61" t="s">
        <v>170</v>
      </c>
      <c r="F24" s="5" t="str">
        <f>IFERROR(VLOOKUP($E24,PRE_PCE_SourceData!$D:$F,2,FALSE)," ")</f>
        <v>n/a</v>
      </c>
      <c r="G24" s="5" t="str">
        <f>IFERROR(VLOOKUP($E24,PRE_PCE_SourceData!$D:$F,3,FALSE)," ")</f>
        <v>n/a</v>
      </c>
      <c r="H24" s="5" t="str">
        <f>IFERROR(VLOOKUP($E24,PRE_PCE_SourceData!$D:$F,2,FALSE)," ")</f>
        <v>n/a</v>
      </c>
      <c r="I24" s="5"/>
      <c r="J24" s="5"/>
      <c r="K24" s="72" t="str">
        <f>IFERROR(VLOOKUP($E24,PRE_PCE_SourceData!$D:$I,4,FALSE)," ")</f>
        <v>-</v>
      </c>
      <c r="L24" s="72" t="str">
        <f>IFERROR(VLOOKUP($E24,PRE_PCE_SourceData!$D:$I,5,FALSE)," ")</f>
        <v>-</v>
      </c>
      <c r="M24" s="75" t="str">
        <f>HYPERLINK(VLOOKUP($E24,PRE_PCE_SourceData!$D:$I,6,FALSE))</f>
        <v/>
      </c>
    </row>
    <row r="25" spans="1:13" ht="30.75" customHeight="1" x14ac:dyDescent="0.35">
      <c r="A25" s="56" t="s">
        <v>100</v>
      </c>
      <c r="B25" s="56">
        <v>21</v>
      </c>
      <c r="C25" s="8" t="s">
        <v>42</v>
      </c>
      <c r="D25" s="8" t="s">
        <v>44</v>
      </c>
      <c r="E25" s="61" t="s">
        <v>170</v>
      </c>
      <c r="F25" s="5" t="str">
        <f>IFERROR(VLOOKUP($E25,PRE_PCE_SourceData!$D:$F,2,FALSE)," ")</f>
        <v>n/a</v>
      </c>
      <c r="G25" s="5" t="str">
        <f>IFERROR(VLOOKUP($E25,PRE_PCE_SourceData!$D:$F,3,FALSE)," ")</f>
        <v>n/a</v>
      </c>
      <c r="H25" s="5" t="str">
        <f>IFERROR(VLOOKUP($E25,PRE_PCE_SourceData!$D:$F,2,FALSE)," ")</f>
        <v>n/a</v>
      </c>
      <c r="I25" s="5"/>
      <c r="J25" s="5"/>
      <c r="K25" s="72" t="str">
        <f>IFERROR(VLOOKUP($E25,PRE_PCE_SourceData!$D:$I,4,FALSE)," ")</f>
        <v>-</v>
      </c>
      <c r="L25" s="72" t="str">
        <f>IFERROR(VLOOKUP($E25,PRE_PCE_SourceData!$D:$I,5,FALSE)," ")</f>
        <v>-</v>
      </c>
      <c r="M25" s="75" t="str">
        <f>HYPERLINK(VLOOKUP($E25,PRE_PCE_SourceData!$D:$I,6,FALSE))</f>
        <v/>
      </c>
    </row>
    <row r="26" spans="1:13" ht="30.75" customHeight="1" x14ac:dyDescent="0.35">
      <c r="A26" s="56" t="s">
        <v>101</v>
      </c>
      <c r="B26" s="56">
        <v>22</v>
      </c>
      <c r="C26" s="8" t="s">
        <v>45</v>
      </c>
      <c r="D26" s="8" t="s">
        <v>46</v>
      </c>
      <c r="E26" s="61" t="s">
        <v>170</v>
      </c>
      <c r="F26" s="5" t="str">
        <f>IFERROR(VLOOKUP($E26,PRE_PCE_SourceData!$D:$F,2,FALSE)," ")</f>
        <v>n/a</v>
      </c>
      <c r="G26" s="5" t="str">
        <f>IFERROR(VLOOKUP($E26,PRE_PCE_SourceData!$D:$F,3,FALSE)," ")</f>
        <v>n/a</v>
      </c>
      <c r="H26" s="5" t="str">
        <f>IFERROR(VLOOKUP($E26,PRE_PCE_SourceData!$D:$F,2,FALSE)," ")</f>
        <v>n/a</v>
      </c>
      <c r="I26" s="5"/>
      <c r="J26" s="5"/>
      <c r="K26" s="72" t="str">
        <f>IFERROR(VLOOKUP($E26,PRE_PCE_SourceData!$D:$I,4,FALSE)," ")</f>
        <v>-</v>
      </c>
      <c r="L26" s="72" t="str">
        <f>IFERROR(VLOOKUP($E26,PRE_PCE_SourceData!$D:$I,5,FALSE)," ")</f>
        <v>-</v>
      </c>
      <c r="M26" s="75" t="str">
        <f>HYPERLINK(VLOOKUP($E26,PRE_PCE_SourceData!$D:$I,6,FALSE))</f>
        <v/>
      </c>
    </row>
    <row r="27" spans="1:13" ht="30.75" customHeight="1" x14ac:dyDescent="0.35">
      <c r="A27" s="56" t="s">
        <v>102</v>
      </c>
      <c r="B27" s="56">
        <v>23</v>
      </c>
      <c r="C27" s="8" t="s">
        <v>45</v>
      </c>
      <c r="D27" s="8" t="s">
        <v>47</v>
      </c>
      <c r="E27" s="61" t="s">
        <v>170</v>
      </c>
      <c r="F27" s="5" t="str">
        <f>IFERROR(VLOOKUP($E27,PRE_PCE_SourceData!$D:$F,2,FALSE)," ")</f>
        <v>n/a</v>
      </c>
      <c r="G27" s="5" t="str">
        <f>IFERROR(VLOOKUP($E27,PRE_PCE_SourceData!$D:$F,3,FALSE)," ")</f>
        <v>n/a</v>
      </c>
      <c r="H27" s="5" t="str">
        <f>IFERROR(VLOOKUP($E27,PRE_PCE_SourceData!$D:$F,2,FALSE)," ")</f>
        <v>n/a</v>
      </c>
      <c r="I27" s="5"/>
      <c r="J27" s="5"/>
      <c r="K27" s="72" t="str">
        <f>IFERROR(VLOOKUP($E27,PRE_PCE_SourceData!$D:$I,4,FALSE)," ")</f>
        <v>-</v>
      </c>
      <c r="L27" s="72" t="str">
        <f>IFERROR(VLOOKUP($E27,PRE_PCE_SourceData!$D:$I,5,FALSE)," ")</f>
        <v>-</v>
      </c>
      <c r="M27" s="75" t="str">
        <f>HYPERLINK(VLOOKUP($E27,PRE_PCE_SourceData!$D:$I,6,FALSE))</f>
        <v/>
      </c>
    </row>
    <row r="28" spans="1:13" ht="14.5" x14ac:dyDescent="0.35">
      <c r="C28" s="79" t="s">
        <v>48</v>
      </c>
      <c r="D28" s="80"/>
      <c r="E28" s="80"/>
      <c r="F28" s="55"/>
      <c r="G28" s="55"/>
      <c r="H28" s="55" t="str">
        <f>IFERROR(VLOOKUP($E28,PRE_PCE_SourceData!$D:$F,2,FALSE)," ")</f>
        <v xml:space="preserve"> </v>
      </c>
      <c r="I28" s="55"/>
      <c r="J28" s="55"/>
      <c r="K28" s="73"/>
      <c r="L28" s="73"/>
      <c r="M28" s="76"/>
    </row>
    <row r="29" spans="1:13" ht="30.75" customHeight="1" x14ac:dyDescent="0.35">
      <c r="A29" s="56" t="s">
        <v>114</v>
      </c>
      <c r="B29" s="56">
        <v>24</v>
      </c>
      <c r="C29" s="8" t="s">
        <v>112</v>
      </c>
      <c r="D29" s="8" t="s">
        <v>109</v>
      </c>
      <c r="E29" s="61" t="s">
        <v>170</v>
      </c>
      <c r="F29" s="5" t="str">
        <f>IFERROR(VLOOKUP($E29,PRE_PCE_SourceData!$D:$F,2,FALSE)," ")</f>
        <v>n/a</v>
      </c>
      <c r="G29" s="5" t="str">
        <f>IFERROR(VLOOKUP($E29,PRE_PCE_SourceData!$D:$F,3,FALSE)," ")</f>
        <v>n/a</v>
      </c>
      <c r="H29" s="5" t="str">
        <f>IFERROR(VLOOKUP($E29,PRE_PCE_SourceData!$D:$F,2,FALSE)," ")</f>
        <v>n/a</v>
      </c>
      <c r="I29" s="5"/>
      <c r="J29" s="5"/>
      <c r="K29" s="72" t="str">
        <f>IFERROR(VLOOKUP($E29,PRE_PCE_SourceData!$D:$I,4,FALSE)," ")</f>
        <v>-</v>
      </c>
      <c r="L29" s="72" t="str">
        <f>IFERROR(VLOOKUP($E29,PRE_PCE_SourceData!$D:$I,5,FALSE)," ")</f>
        <v>-</v>
      </c>
      <c r="M29" s="75" t="str">
        <f>HYPERLINK(VLOOKUP($E29,PRE_PCE_SourceData!$D:$I,6,FALSE))</f>
        <v/>
      </c>
    </row>
    <row r="30" spans="1:13" ht="30.75" customHeight="1" x14ac:dyDescent="0.35">
      <c r="A30" s="56" t="s">
        <v>117</v>
      </c>
      <c r="B30" s="56">
        <v>25</v>
      </c>
      <c r="C30" s="8" t="s">
        <v>112</v>
      </c>
      <c r="D30" s="8" t="s">
        <v>111</v>
      </c>
      <c r="E30" s="61" t="s">
        <v>170</v>
      </c>
      <c r="F30" s="5" t="str">
        <f>IFERROR(VLOOKUP($E30,PRE_PCE_SourceData!$D:$F,2,FALSE)," ")</f>
        <v>n/a</v>
      </c>
      <c r="G30" s="5" t="str">
        <f>IFERROR(VLOOKUP($E30,PRE_PCE_SourceData!$D:$F,3,FALSE)," ")</f>
        <v>n/a</v>
      </c>
      <c r="H30" s="5" t="str">
        <f>IFERROR(VLOOKUP($E30,PRE_PCE_SourceData!$D:$F,2,FALSE)," ")</f>
        <v>n/a</v>
      </c>
      <c r="I30" s="5"/>
      <c r="J30" s="5"/>
      <c r="K30" s="72" t="str">
        <f>IFERROR(VLOOKUP($E30,PRE_PCE_SourceData!$D:$I,4,FALSE)," ")</f>
        <v>-</v>
      </c>
      <c r="L30" s="72" t="str">
        <f>IFERROR(VLOOKUP($E30,PRE_PCE_SourceData!$D:$I,5,FALSE)," ")</f>
        <v>-</v>
      </c>
      <c r="M30" s="75" t="str">
        <f>HYPERLINK(VLOOKUP($E30,PRE_PCE_SourceData!$D:$I,6,FALSE))</f>
        <v/>
      </c>
    </row>
    <row r="31" spans="1:13" ht="30.75" customHeight="1" x14ac:dyDescent="0.35">
      <c r="A31" s="56" t="s">
        <v>86</v>
      </c>
      <c r="B31" s="56">
        <v>26</v>
      </c>
      <c r="C31" s="8" t="s">
        <v>49</v>
      </c>
      <c r="D31" s="8" t="s">
        <v>156</v>
      </c>
      <c r="E31" s="61" t="s">
        <v>170</v>
      </c>
      <c r="F31" s="5" t="str">
        <f>IFERROR(VLOOKUP($E31,PRE_PCE_SourceData!$D:$F,2,FALSE)," ")</f>
        <v>n/a</v>
      </c>
      <c r="G31" s="5" t="str">
        <f>IFERROR(VLOOKUP($E31,PRE_PCE_SourceData!$D:$F,3,FALSE)," ")</f>
        <v>n/a</v>
      </c>
      <c r="H31" s="5" t="str">
        <f>IFERROR(VLOOKUP($E31,PRE_PCE_SourceData!$D:$F,2,FALSE)," ")</f>
        <v>n/a</v>
      </c>
      <c r="I31" s="5"/>
      <c r="J31" s="5"/>
      <c r="K31" s="72" t="str">
        <f>IFERROR(VLOOKUP($E31,PRE_PCE_SourceData!$D:$I,4,FALSE)," ")</f>
        <v>-</v>
      </c>
      <c r="L31" s="72" t="str">
        <f>IFERROR(VLOOKUP($E31,PRE_PCE_SourceData!$D:$I,5,FALSE)," ")</f>
        <v>-</v>
      </c>
      <c r="M31" s="75" t="str">
        <f>HYPERLINK(VLOOKUP($E31,PRE_PCE_SourceData!$D:$I,6,FALSE))</f>
        <v/>
      </c>
    </row>
    <row r="32" spans="1:13" ht="30.75" customHeight="1" x14ac:dyDescent="0.35">
      <c r="A32" s="56" t="s">
        <v>87</v>
      </c>
      <c r="B32" s="56">
        <v>27</v>
      </c>
      <c r="C32" s="8" t="s">
        <v>49</v>
      </c>
      <c r="D32" s="8" t="s">
        <v>157</v>
      </c>
      <c r="E32" s="61" t="s">
        <v>170</v>
      </c>
      <c r="F32" s="5" t="str">
        <f>IFERROR(VLOOKUP($E32,PRE_PCE_SourceData!$D:$F,2,FALSE)," ")</f>
        <v>n/a</v>
      </c>
      <c r="G32" s="5" t="str">
        <f>IFERROR(VLOOKUP($E32,PRE_PCE_SourceData!$D:$F,3,FALSE)," ")</f>
        <v>n/a</v>
      </c>
      <c r="H32" s="5" t="str">
        <f>IFERROR(VLOOKUP($E32,PRE_PCE_SourceData!$D:$F,2,FALSE)," ")</f>
        <v>n/a</v>
      </c>
      <c r="I32" s="5"/>
      <c r="J32" s="5"/>
      <c r="K32" s="72" t="str">
        <f>IFERROR(VLOOKUP($E32,PRE_PCE_SourceData!$D:$I,4,FALSE)," ")</f>
        <v>-</v>
      </c>
      <c r="L32" s="72" t="str">
        <f>IFERROR(VLOOKUP($E32,PRE_PCE_SourceData!$D:$I,5,FALSE)," ")</f>
        <v>-</v>
      </c>
      <c r="M32" s="75" t="str">
        <f>HYPERLINK(VLOOKUP($E32,PRE_PCE_SourceData!$D:$I,6,FALSE))</f>
        <v/>
      </c>
    </row>
    <row r="33" spans="1:13" ht="47.25" customHeight="1" x14ac:dyDescent="0.35">
      <c r="A33" s="56" t="s">
        <v>88</v>
      </c>
      <c r="B33" s="56">
        <v>28</v>
      </c>
      <c r="C33" s="8" t="s">
        <v>49</v>
      </c>
      <c r="D33" s="8" t="s">
        <v>154</v>
      </c>
      <c r="E33" s="61" t="s">
        <v>170</v>
      </c>
      <c r="F33" s="5" t="str">
        <f>IFERROR(VLOOKUP($E33,PRE_PCE_SourceData!$D:$F,2,FALSE)," ")</f>
        <v>n/a</v>
      </c>
      <c r="G33" s="5" t="str">
        <f>IFERROR(VLOOKUP($E33,PRE_PCE_SourceData!$D:$F,3,FALSE)," ")</f>
        <v>n/a</v>
      </c>
      <c r="H33" s="5" t="str">
        <f>IFERROR(VLOOKUP($E33,PRE_PCE_SourceData!$D:$F,2,FALSE)," ")</f>
        <v>n/a</v>
      </c>
      <c r="I33" s="5"/>
      <c r="J33" s="5"/>
      <c r="K33" s="72" t="str">
        <f>IFERROR(VLOOKUP($E33,PRE_PCE_SourceData!$D:$I,4,FALSE)," ")</f>
        <v>-</v>
      </c>
      <c r="L33" s="72" t="str">
        <f>IFERROR(VLOOKUP($E33,PRE_PCE_SourceData!$D:$I,5,FALSE)," ")</f>
        <v>-</v>
      </c>
      <c r="M33" s="75" t="str">
        <f>HYPERLINK(VLOOKUP($E33,PRE_PCE_SourceData!$D:$I,6,FALSE))</f>
        <v/>
      </c>
    </row>
    <row r="34" spans="1:13" ht="48" customHeight="1" x14ac:dyDescent="0.35">
      <c r="A34" s="56" t="s">
        <v>113</v>
      </c>
      <c r="B34" s="56">
        <v>29</v>
      </c>
      <c r="C34" s="8" t="s">
        <v>49</v>
      </c>
      <c r="D34" s="8" t="s">
        <v>113</v>
      </c>
      <c r="E34" s="61" t="s">
        <v>170</v>
      </c>
      <c r="F34" s="5" t="str">
        <f>IFERROR(VLOOKUP($E34,PRE_PCE_SourceData!$D:$F,2,FALSE)," ")</f>
        <v>n/a</v>
      </c>
      <c r="G34" s="5" t="str">
        <f>IFERROR(VLOOKUP($E34,PRE_PCE_SourceData!$D:$F,3,FALSE)," ")</f>
        <v>n/a</v>
      </c>
      <c r="H34" s="5" t="str">
        <f>IFERROR(VLOOKUP($E34,PRE_PCE_SourceData!$D:$F,2,FALSE)," ")</f>
        <v>n/a</v>
      </c>
      <c r="I34" s="5"/>
      <c r="J34" s="5"/>
      <c r="K34" s="72" t="str">
        <f>IFERROR(VLOOKUP($E34,PRE_PCE_SourceData!$D:$I,4,FALSE)," ")</f>
        <v>-</v>
      </c>
      <c r="L34" s="72" t="str">
        <f>IFERROR(VLOOKUP($E34,PRE_PCE_SourceData!$D:$I,5,FALSE)," ")</f>
        <v>-</v>
      </c>
      <c r="M34" s="75" t="str">
        <f>HYPERLINK(VLOOKUP($E34,PRE_PCE_SourceData!$D:$I,6,FALSE))</f>
        <v/>
      </c>
    </row>
    <row r="35" spans="1:13" ht="47.25" customHeight="1" x14ac:dyDescent="0.35">
      <c r="A35" s="56" t="s">
        <v>115</v>
      </c>
      <c r="B35" s="56">
        <v>30</v>
      </c>
      <c r="C35" s="8" t="s">
        <v>110</v>
      </c>
      <c r="D35" s="8" t="s">
        <v>115</v>
      </c>
      <c r="E35" s="61" t="s">
        <v>170</v>
      </c>
      <c r="F35" s="5" t="str">
        <f>IFERROR(VLOOKUP($E35,PRE_PCE_SourceData!$D:$F,2,FALSE)," ")</f>
        <v>n/a</v>
      </c>
      <c r="G35" s="5" t="str">
        <f>IFERROR(VLOOKUP($E35,PRE_PCE_SourceData!$D:$F,3,FALSE)," ")</f>
        <v>n/a</v>
      </c>
      <c r="H35" s="5" t="str">
        <f>IFERROR(VLOOKUP($E35,PRE_PCE_SourceData!$D:$F,2,FALSE)," ")</f>
        <v>n/a</v>
      </c>
      <c r="I35" s="5"/>
      <c r="J35" s="5"/>
      <c r="K35" s="72" t="str">
        <f>IFERROR(VLOOKUP($E35,PRE_PCE_SourceData!$D:$I,4,FALSE)," ")</f>
        <v>-</v>
      </c>
      <c r="L35" s="72" t="str">
        <f>IFERROR(VLOOKUP($E35,PRE_PCE_SourceData!$D:$I,5,FALSE)," ")</f>
        <v>-</v>
      </c>
      <c r="M35" s="75" t="str">
        <f>HYPERLINK(VLOOKUP($E35,PRE_PCE_SourceData!$D:$I,6,FALSE))</f>
        <v/>
      </c>
    </row>
    <row r="36" spans="1:13" ht="30.75" customHeight="1" x14ac:dyDescent="0.35">
      <c r="A36" s="56" t="s">
        <v>116</v>
      </c>
      <c r="B36" s="56">
        <v>31</v>
      </c>
      <c r="C36" s="8" t="s">
        <v>110</v>
      </c>
      <c r="D36" s="8" t="s">
        <v>155</v>
      </c>
      <c r="E36" s="61" t="s">
        <v>170</v>
      </c>
      <c r="F36" s="5" t="str">
        <f>IFERROR(VLOOKUP($E36,PRE_PCE_SourceData!$D:$F,2,FALSE)," ")</f>
        <v>n/a</v>
      </c>
      <c r="G36" s="5" t="str">
        <f>IFERROR(VLOOKUP($E36,PRE_PCE_SourceData!$D:$F,3,FALSE)," ")</f>
        <v>n/a</v>
      </c>
      <c r="H36" s="5" t="str">
        <f>IFERROR(VLOOKUP($E36,PRE_PCE_SourceData!$D:$F,2,FALSE)," ")</f>
        <v>n/a</v>
      </c>
      <c r="I36" s="5"/>
      <c r="J36" s="5"/>
      <c r="K36" s="72" t="str">
        <f>IFERROR(VLOOKUP($E36,PRE_PCE_SourceData!$D:$I,4,FALSE)," ")</f>
        <v>-</v>
      </c>
      <c r="L36" s="72" t="str">
        <f>IFERROR(VLOOKUP($E36,PRE_PCE_SourceData!$D:$I,5,FALSE)," ")</f>
        <v>-</v>
      </c>
      <c r="M36" s="75" t="str">
        <f>HYPERLINK(VLOOKUP($E36,PRE_PCE_SourceData!$D:$I,6,FALSE))</f>
        <v/>
      </c>
    </row>
    <row r="37" spans="1:13" ht="14.5" x14ac:dyDescent="0.35">
      <c r="C37" s="79" t="s">
        <v>124</v>
      </c>
      <c r="D37" s="80"/>
      <c r="E37" s="80"/>
      <c r="F37" s="80"/>
      <c r="G37" s="80"/>
      <c r="H37" s="80"/>
      <c r="I37" s="55"/>
      <c r="J37" s="55"/>
      <c r="K37" s="73"/>
      <c r="L37" s="73"/>
      <c r="M37" s="76"/>
    </row>
    <row r="38" spans="1:13" ht="30.75" customHeight="1" x14ac:dyDescent="0.35">
      <c r="A38" s="56" t="s">
        <v>89</v>
      </c>
      <c r="B38" s="56">
        <v>32</v>
      </c>
      <c r="C38" s="8" t="s">
        <v>50</v>
      </c>
      <c r="D38" s="8" t="s">
        <v>127</v>
      </c>
      <c r="E38" s="61" t="s">
        <v>170</v>
      </c>
      <c r="F38" s="5" t="str">
        <f>IFERROR(VLOOKUP($E38,PRE_PCE_SourceData!$D:$F,2,FALSE)," ")</f>
        <v>n/a</v>
      </c>
      <c r="G38" s="5" t="str">
        <f>IFERROR(VLOOKUP($E38,PRE_PCE_SourceData!$D:$F,3,FALSE)," ")</f>
        <v>n/a</v>
      </c>
      <c r="H38" s="5" t="str">
        <f>IFERROR(VLOOKUP($E38,PRE_PCE_SourceData!$D:$F,2,FALSE)," ")</f>
        <v>n/a</v>
      </c>
      <c r="I38" s="5"/>
      <c r="J38" s="5"/>
      <c r="K38" s="72" t="str">
        <f>IFERROR(VLOOKUP($E38,PRE_PCE_SourceData!$D:$I,4,FALSE)," ")</f>
        <v>-</v>
      </c>
      <c r="L38" s="72" t="str">
        <f>IFERROR(VLOOKUP($E38,PRE_PCE_SourceData!$D:$I,5,FALSE)," ")</f>
        <v>-</v>
      </c>
      <c r="M38" s="75" t="str">
        <f>HYPERLINK(VLOOKUP($E38,PRE_PCE_SourceData!$D:$I,6,FALSE))</f>
        <v/>
      </c>
    </row>
    <row r="39" spans="1:13" ht="33" customHeight="1" x14ac:dyDescent="0.35">
      <c r="A39" s="56" t="s">
        <v>90</v>
      </c>
      <c r="B39" s="56">
        <v>33</v>
      </c>
      <c r="C39" s="8" t="s">
        <v>50</v>
      </c>
      <c r="D39" s="8" t="s">
        <v>51</v>
      </c>
      <c r="E39" s="61" t="s">
        <v>170</v>
      </c>
      <c r="F39" s="5" t="str">
        <f>IFERROR(VLOOKUP($E39,PRE_PCE_SourceData!$D:$F,2,FALSE)," ")</f>
        <v>n/a</v>
      </c>
      <c r="G39" s="5" t="str">
        <f>IFERROR(VLOOKUP($E39,PRE_PCE_SourceData!$D:$F,3,FALSE)," ")</f>
        <v>n/a</v>
      </c>
      <c r="H39" s="5" t="str">
        <f>IFERROR(VLOOKUP($E39,PRE_PCE_SourceData!$D:$F,2,FALSE)," ")</f>
        <v>n/a</v>
      </c>
      <c r="I39" s="5"/>
      <c r="J39" s="5"/>
      <c r="K39" s="72" t="str">
        <f>IFERROR(VLOOKUP($E39,PRE_PCE_SourceData!$D:$I,4,FALSE)," ")</f>
        <v>-</v>
      </c>
      <c r="L39" s="72" t="str">
        <f>IFERROR(VLOOKUP($E39,PRE_PCE_SourceData!$D:$I,5,FALSE)," ")</f>
        <v>-</v>
      </c>
      <c r="M39" s="75" t="str">
        <f>HYPERLINK(VLOOKUP($E39,PRE_PCE_SourceData!$D:$I,6,FALSE))</f>
        <v/>
      </c>
    </row>
    <row r="40" spans="1:13" ht="30.75" customHeight="1" x14ac:dyDescent="0.35">
      <c r="A40" s="56" t="s">
        <v>91</v>
      </c>
      <c r="B40" s="56">
        <v>34</v>
      </c>
      <c r="C40" s="8" t="s">
        <v>50</v>
      </c>
      <c r="D40" s="8" t="s">
        <v>52</v>
      </c>
      <c r="E40" s="61" t="s">
        <v>170</v>
      </c>
      <c r="F40" s="5" t="str">
        <f>IFERROR(VLOOKUP($E40,PRE_PCE_SourceData!$D:$F,2,FALSE)," ")</f>
        <v>n/a</v>
      </c>
      <c r="G40" s="5" t="str">
        <f>IFERROR(VLOOKUP($E40,PRE_PCE_SourceData!$D:$F,3,FALSE)," ")</f>
        <v>n/a</v>
      </c>
      <c r="H40" s="5" t="str">
        <f>IFERROR(VLOOKUP($E40,PRE_PCE_SourceData!$D:$F,2,FALSE)," ")</f>
        <v>n/a</v>
      </c>
      <c r="I40" s="5"/>
      <c r="J40" s="5"/>
      <c r="K40" s="72" t="str">
        <f>IFERROR(VLOOKUP($E40,PRE_PCE_SourceData!$D:$I,4,FALSE)," ")</f>
        <v>-</v>
      </c>
      <c r="L40" s="72" t="str">
        <f>IFERROR(VLOOKUP($E40,PRE_PCE_SourceData!$D:$I,5,FALSE)," ")</f>
        <v>-</v>
      </c>
      <c r="M40" s="75" t="str">
        <f>HYPERLINK(VLOOKUP($E40,PRE_PCE_SourceData!$D:$I,6,FALSE))</f>
        <v/>
      </c>
    </row>
    <row r="41" spans="1:13" ht="45.75" customHeight="1" x14ac:dyDescent="0.35">
      <c r="A41" s="56" t="s">
        <v>107</v>
      </c>
      <c r="B41" s="56">
        <v>35</v>
      </c>
      <c r="C41" s="8" t="s">
        <v>50</v>
      </c>
      <c r="D41" s="8" t="s">
        <v>53</v>
      </c>
      <c r="E41" s="61" t="s">
        <v>170</v>
      </c>
      <c r="F41" s="5" t="str">
        <f>IFERROR(VLOOKUP($E41,PRE_PCE_SourceData!$D:$F,2,FALSE)," ")</f>
        <v>n/a</v>
      </c>
      <c r="G41" s="5" t="str">
        <f>IFERROR(VLOOKUP($E41,PRE_PCE_SourceData!$D:$F,3,FALSE)," ")</f>
        <v>n/a</v>
      </c>
      <c r="H41" s="5" t="str">
        <f>IFERROR(VLOOKUP($E41,PRE_PCE_SourceData!$D:$F,2,FALSE)," ")</f>
        <v>n/a</v>
      </c>
      <c r="I41" s="5"/>
      <c r="J41" s="5"/>
      <c r="K41" s="72" t="str">
        <f>IFERROR(VLOOKUP($E41,PRE_PCE_SourceData!$D:$I,4,FALSE)," ")</f>
        <v>-</v>
      </c>
      <c r="L41" s="72" t="str">
        <f>IFERROR(VLOOKUP($E41,PRE_PCE_SourceData!$D:$I,5,FALSE)," ")</f>
        <v>-</v>
      </c>
      <c r="M41" s="75" t="str">
        <f>HYPERLINK(VLOOKUP($E41,PRE_PCE_SourceData!$D:$I,6,FALSE))</f>
        <v/>
      </c>
    </row>
    <row r="42" spans="1:13" ht="30.75" customHeight="1" x14ac:dyDescent="0.35">
      <c r="A42" s="56" t="s">
        <v>92</v>
      </c>
      <c r="B42" s="56">
        <v>36</v>
      </c>
      <c r="C42" s="8" t="s">
        <v>50</v>
      </c>
      <c r="D42" s="8" t="s">
        <v>54</v>
      </c>
      <c r="E42" s="61" t="s">
        <v>170</v>
      </c>
      <c r="F42" s="5" t="str">
        <f>IFERROR(VLOOKUP($E42,PRE_PCE_SourceData!$D:$F,2,FALSE)," ")</f>
        <v>n/a</v>
      </c>
      <c r="G42" s="5" t="str">
        <f>IFERROR(VLOOKUP($E42,PRE_PCE_SourceData!$D:$F,3,FALSE)," ")</f>
        <v>n/a</v>
      </c>
      <c r="H42" s="5" t="str">
        <f>IFERROR(VLOOKUP($E42,PRE_PCE_SourceData!$D:$F,2,FALSE)," ")</f>
        <v>n/a</v>
      </c>
      <c r="I42" s="5"/>
      <c r="J42" s="5"/>
      <c r="K42" s="72" t="str">
        <f>IFERROR(VLOOKUP($E42,PRE_PCE_SourceData!$D:$I,4,FALSE)," ")</f>
        <v>-</v>
      </c>
      <c r="L42" s="72" t="str">
        <f>IFERROR(VLOOKUP($E42,PRE_PCE_SourceData!$D:$I,5,FALSE)," ")</f>
        <v>-</v>
      </c>
      <c r="M42" s="75" t="str">
        <f>HYPERLINK(VLOOKUP($E42,PRE_PCE_SourceData!$D:$I,6,FALSE))</f>
        <v/>
      </c>
    </row>
    <row r="43" spans="1:13" ht="30.75" customHeight="1" x14ac:dyDescent="0.35">
      <c r="A43" s="56" t="s">
        <v>93</v>
      </c>
      <c r="B43" s="56">
        <v>37</v>
      </c>
      <c r="C43" s="8" t="s">
        <v>55</v>
      </c>
      <c r="D43" s="6" t="s">
        <v>56</v>
      </c>
      <c r="E43" s="60" t="s">
        <v>125</v>
      </c>
      <c r="F43" s="44" t="s">
        <v>57</v>
      </c>
      <c r="G43" s="44" t="s">
        <v>57</v>
      </c>
      <c r="H43" s="5">
        <v>1</v>
      </c>
      <c r="I43" s="5"/>
      <c r="J43" s="5"/>
      <c r="K43" s="72" t="str">
        <f>IFERROR(VLOOKUP($E43,PRE_PCE_SourceData!$D:$I,4,FALSE)," ")</f>
        <v xml:space="preserve"> </v>
      </c>
      <c r="L43" s="72" t="str">
        <f>IFERROR(VLOOKUP($E43,PRE_PCE_SourceData!$D:$I,5,FALSE)," ")</f>
        <v xml:space="preserve"> </v>
      </c>
      <c r="M43" s="75"/>
    </row>
  </sheetData>
  <mergeCells count="5">
    <mergeCell ref="C2:H2"/>
    <mergeCell ref="C37:H37"/>
    <mergeCell ref="C11:E11"/>
    <mergeCell ref="C14:E14"/>
    <mergeCell ref="C28:E28"/>
  </mergeCells>
  <conditionalFormatting sqref="F3:G10">
    <cfRule type="cellIs" priority="67" operator="equal">
      <formula>3</formula>
    </cfRule>
    <cfRule type="cellIs" dxfId="76" priority="68" operator="equal">
      <formula>2</formula>
    </cfRule>
    <cfRule type="cellIs" dxfId="75" priority="69" operator="between">
      <formula>0</formula>
      <formula>1</formula>
    </cfRule>
  </conditionalFormatting>
  <conditionalFormatting sqref="F12:G13">
    <cfRule type="cellIs" priority="16" operator="equal">
      <formula>3</formula>
    </cfRule>
    <cfRule type="cellIs" dxfId="74" priority="17" operator="equal">
      <formula>2</formula>
    </cfRule>
    <cfRule type="cellIs" dxfId="73" priority="18" operator="between">
      <formula>0</formula>
      <formula>1</formula>
    </cfRule>
  </conditionalFormatting>
  <conditionalFormatting sqref="F15:G27">
    <cfRule type="cellIs" priority="13" operator="equal">
      <formula>3</formula>
    </cfRule>
    <cfRule type="cellIs" dxfId="72" priority="14" operator="equal">
      <formula>2</formula>
    </cfRule>
    <cfRule type="cellIs" dxfId="71" priority="15" operator="between">
      <formula>0</formula>
      <formula>1</formula>
    </cfRule>
  </conditionalFormatting>
  <conditionalFormatting sqref="F29:G36">
    <cfRule type="cellIs" priority="1" operator="equal">
      <formula>3</formula>
    </cfRule>
    <cfRule type="cellIs" dxfId="70" priority="2" operator="equal">
      <formula>2</formula>
    </cfRule>
    <cfRule type="cellIs" dxfId="69" priority="3" operator="between">
      <formula>0</formula>
      <formula>1</formula>
    </cfRule>
  </conditionalFormatting>
  <conditionalFormatting sqref="F38:G42">
    <cfRule type="cellIs" priority="7" operator="equal">
      <formula>3</formula>
    </cfRule>
    <cfRule type="cellIs" dxfId="68" priority="8" operator="equal">
      <formula>2</formula>
    </cfRule>
    <cfRule type="cellIs" dxfId="67" priority="9" operator="between">
      <formula>0</formula>
      <formula>1</formula>
    </cfRule>
  </conditionalFormatting>
  <conditionalFormatting sqref="F3:M10 F12:M13 F15:M27 F29:M36 F38:M1048576">
    <cfRule type="cellIs" dxfId="66" priority="70" operator="equal">
      <formula>3</formula>
    </cfRule>
  </conditionalFormatting>
  <conditionalFormatting sqref="H3:M10 H12:M13 H15:M27 H29:M36 H38:M42 M38:M43 F43:M1048576">
    <cfRule type="cellIs" dxfId="65" priority="71" operator="equal">
      <formula>2</formula>
    </cfRule>
    <cfRule type="cellIs" dxfId="64" priority="72" operator="equal">
      <formula>1</formula>
    </cfRule>
  </conditionalFormatting>
  <pageMargins left="0.7" right="0.7" top="0.75" bottom="0.75" header="0.3" footer="0.3"/>
  <pageSetup scale="54" fitToHeight="0" orientation="landscape" horizontalDpi="4294967293" verticalDpi="1200" r:id="rId1"/>
  <ignoredErrors>
    <ignoredError sqref="G12 G38:G43 G15" formula="1"/>
  </ignoredErrors>
  <extLst>
    <ext xmlns:x14="http://schemas.microsoft.com/office/spreadsheetml/2009/9/main" uri="{CCE6A557-97BC-4b89-ADB6-D9C93CAAB3DF}">
      <x14:dataValidations xmlns:xm="http://schemas.microsoft.com/office/excel/2006/main" count="35">
        <x14:dataValidation type="list" allowBlank="1" showInputMessage="1" xr:uid="{B9A87F52-5AC9-462D-918F-C242247F486D}">
          <x14:formula1>
            <xm:f>PRE_PCE_SourceData!$D$2:$D$5</xm:f>
          </x14:formula1>
          <xm:sqref>E3</xm:sqref>
        </x14:dataValidation>
        <x14:dataValidation type="list" allowBlank="1" showInputMessage="1" showErrorMessage="1" xr:uid="{4B4B04D6-2E6B-4844-9079-3618860A4EF5}">
          <x14:formula1>
            <xm:f>PRE_PCE_SourceData!$D$6:$D$9</xm:f>
          </x14:formula1>
          <xm:sqref>E4</xm:sqref>
        </x14:dataValidation>
        <x14:dataValidation type="list" allowBlank="1" showInputMessage="1" showErrorMessage="1" xr:uid="{F225B491-B0FB-4032-9506-EE47398C3AE8}">
          <x14:formula1>
            <xm:f>PRE_PCE_SourceData!$D$14:$D$17</xm:f>
          </x14:formula1>
          <xm:sqref>E6</xm:sqref>
        </x14:dataValidation>
        <x14:dataValidation type="list" allowBlank="1" showInputMessage="1" showErrorMessage="1" xr:uid="{27FD77B5-A05B-4820-90AA-9AD8CC5B216A}">
          <x14:formula1>
            <xm:f>PRE_PCE_SourceData!$D$18:$D$20</xm:f>
          </x14:formula1>
          <xm:sqref>E7</xm:sqref>
        </x14:dataValidation>
        <x14:dataValidation type="list" allowBlank="1" showInputMessage="1" showErrorMessage="1" xr:uid="{DE14E8A2-85DB-4021-9F44-B6640BCEDC35}">
          <x14:formula1>
            <xm:f>PRE_PCE_SourceData!$D$21:$D$24</xm:f>
          </x14:formula1>
          <xm:sqref>E8</xm:sqref>
        </x14:dataValidation>
        <x14:dataValidation type="list" allowBlank="1" showInputMessage="1" showErrorMessage="1" xr:uid="{DBE7CC45-F223-44E9-8A0B-EAB1B4B66E2C}">
          <x14:formula1>
            <xm:f>PRE_PCE_SourceData!$D$29:$D$32</xm:f>
          </x14:formula1>
          <xm:sqref>E10</xm:sqref>
        </x14:dataValidation>
        <x14:dataValidation type="list" allowBlank="1" showInputMessage="1" showErrorMessage="1" xr:uid="{5F13B4E6-D755-4F7B-A9AB-B4E3D95F5A6F}">
          <x14:formula1>
            <xm:f>PRE_PCE_SourceData!$D$41:$D$45</xm:f>
          </x14:formula1>
          <xm:sqref>E15</xm:sqref>
        </x14:dataValidation>
        <x14:dataValidation type="list" allowBlank="1" showInputMessage="1" showErrorMessage="1" xr:uid="{79BC508D-4E6D-464D-8E12-9CE0541ED83C}">
          <x14:formula1>
            <xm:f>PRE_PCE_SourceData!$D$46:$D$51</xm:f>
          </x14:formula1>
          <xm:sqref>E16</xm:sqref>
        </x14:dataValidation>
        <x14:dataValidation type="list" allowBlank="1" showInputMessage="1" showErrorMessage="1" xr:uid="{1C33E44B-340C-4640-B167-C7063D182D42}">
          <x14:formula1>
            <xm:f>PRE_PCE_SourceData!$D$56:$D$59</xm:f>
          </x14:formula1>
          <xm:sqref>E18</xm:sqref>
        </x14:dataValidation>
        <x14:dataValidation type="list" allowBlank="1" showInputMessage="1" showErrorMessage="1" xr:uid="{B1C03E48-92ED-45D4-BE79-403ADEDF071B}">
          <x14:formula1>
            <xm:f>PRE_PCE_SourceData!$D$60:$D$64</xm:f>
          </x14:formula1>
          <xm:sqref>E19</xm:sqref>
        </x14:dataValidation>
        <x14:dataValidation type="list" allowBlank="1" showInputMessage="1" showErrorMessage="1" xr:uid="{516D8592-01FD-4725-89D2-C98147F52288}">
          <x14:formula1>
            <xm:f>PRE_PCE_SourceData!$D$65:$D$69</xm:f>
          </x14:formula1>
          <xm:sqref>E20</xm:sqref>
        </x14:dataValidation>
        <x14:dataValidation type="list" allowBlank="1" showInputMessage="1" showErrorMessage="1" xr:uid="{D706BE9A-0660-4E99-8A55-9937DB3A6D4B}">
          <x14:formula1>
            <xm:f>PRE_PCE_SourceData!$D$70:$D$74</xm:f>
          </x14:formula1>
          <xm:sqref>E21</xm:sqref>
        </x14:dataValidation>
        <x14:dataValidation type="list" allowBlank="1" showInputMessage="1" showErrorMessage="1" xr:uid="{1AD9AE68-596E-4A47-9F43-532E73E8E0C1}">
          <x14:formula1>
            <xm:f>PRE_PCE_SourceData!$D$79:$D$82</xm:f>
          </x14:formula1>
          <xm:sqref>E22:E23</xm:sqref>
        </x14:dataValidation>
        <x14:dataValidation type="list" allowBlank="1" showInputMessage="1" showErrorMessage="1" xr:uid="{229393F3-6E9C-415D-AC00-08AFAFE4FB82}">
          <x14:formula1>
            <xm:f>PRE_PCE_SourceData!$D$92:$D$96</xm:f>
          </x14:formula1>
          <xm:sqref>E26</xm:sqref>
        </x14:dataValidation>
        <x14:dataValidation type="list" allowBlank="1" showInputMessage="1" showErrorMessage="1" xr:uid="{061E3CA4-38C2-46A7-BD42-DF84362CA605}">
          <x14:formula1>
            <xm:f>PRE_PCE_SourceData!$D$97:$D$99</xm:f>
          </x14:formula1>
          <xm:sqref>E27</xm:sqref>
        </x14:dataValidation>
        <x14:dataValidation type="list" allowBlank="1" showInputMessage="1" showErrorMessage="1" xr:uid="{E4F1A8AD-A20F-4B84-9592-81B641ABCC17}">
          <x14:formula1>
            <xm:f>PRE_PCE_SourceData!$D$106:$D$109</xm:f>
          </x14:formula1>
          <xm:sqref>E31</xm:sqref>
        </x14:dataValidation>
        <x14:dataValidation type="list" allowBlank="1" showInputMessage="1" showErrorMessage="1" xr:uid="{189D39C6-0E4E-4D85-81E7-4D288E8155F2}">
          <x14:formula1>
            <xm:f>PRE_PCE_SourceData!$D$138:$D$142</xm:f>
          </x14:formula1>
          <xm:sqref>E41</xm:sqref>
        </x14:dataValidation>
        <x14:dataValidation type="list" allowBlank="1" showInputMessage="1" showErrorMessage="1" xr:uid="{CD3E5F9F-2F23-44C3-8374-5F41A3506276}">
          <x14:formula1>
            <xm:f>PRE_PCE_SourceData!$D$135:$D$137</xm:f>
          </x14:formula1>
          <xm:sqref>E40</xm:sqref>
        </x14:dataValidation>
        <x14:dataValidation type="list" allowBlank="1" showInputMessage="1" showErrorMessage="1" xr:uid="{8673152F-403F-4EEE-8BEE-417CC3E3F339}">
          <x14:formula1>
            <xm:f>PRE_PCE_SourceData!$D$143:$D$146</xm:f>
          </x14:formula1>
          <xm:sqref>E42</xm:sqref>
        </x14:dataValidation>
        <x14:dataValidation type="list" allowBlank="1" showInputMessage="1" showErrorMessage="1" xr:uid="{26640F59-A21D-4CC1-B4D8-101C6032DE17}">
          <x14:formula1>
            <xm:f>PRE_PCE_SourceData!$D$124:$D$127</xm:f>
          </x14:formula1>
          <xm:sqref>E36</xm:sqref>
        </x14:dataValidation>
        <x14:dataValidation type="list" allowBlank="1" showInputMessage="1" showErrorMessage="1" xr:uid="{E3915160-E578-41B2-98B6-BCBC9E08EE13}">
          <x14:formula1>
            <xm:f>PRE_PCE_SourceData!$D$25:$D$28</xm:f>
          </x14:formula1>
          <xm:sqref>E9</xm:sqref>
        </x14:dataValidation>
        <x14:dataValidation type="list" allowBlank="1" showInputMessage="1" showErrorMessage="1" xr:uid="{B319BB46-8C09-40C9-9806-C8C87D398204}">
          <x14:formula1>
            <xm:f>PRE_PCE_SourceData!$D$87:$D$90</xm:f>
          </x14:formula1>
          <xm:sqref>E25</xm:sqref>
        </x14:dataValidation>
        <x14:dataValidation type="list" allowBlank="1" showInputMessage="1" showErrorMessage="1" xr:uid="{7D3E4F30-2DCC-4B5E-A54D-20C3453FB479}">
          <x14:formula1>
            <xm:f>PRE_PCE_SourceData!$D$52:$D$55</xm:f>
          </x14:formula1>
          <xm:sqref>E17</xm:sqref>
        </x14:dataValidation>
        <x14:dataValidation type="list" allowBlank="1" showInputMessage="1" showErrorMessage="1" xr:uid="{529B6D7E-1593-4FC9-AABD-5C06A03A6B76}">
          <x14:formula1>
            <xm:f>PRE_PCE_SourceData!$D$10:$D$13</xm:f>
          </x14:formula1>
          <xm:sqref>E5</xm:sqref>
        </x14:dataValidation>
        <x14:dataValidation type="list" allowBlank="1" showInputMessage="1" showErrorMessage="1" xr:uid="{6E680007-4960-4176-92D7-1AE24DBC7C33}">
          <x14:formula1>
            <xm:f>PRE_PCE_SourceData!$D$83:$D$86</xm:f>
          </x14:formula1>
          <xm:sqref>E24</xm:sqref>
        </x14:dataValidation>
        <x14:dataValidation type="list" allowBlank="1" showInputMessage="1" showErrorMessage="1" xr:uid="{76546A6D-922D-4E63-BC7C-4A069B17F663}">
          <x14:formula1>
            <xm:f>PRE_PCE_SourceData!$D$100:$D$102</xm:f>
          </x14:formula1>
          <xm:sqref>E29</xm:sqref>
        </x14:dataValidation>
        <x14:dataValidation type="list" allowBlank="1" showInputMessage="1" showErrorMessage="1" xr:uid="{2D189D20-9068-4B30-9076-B3DF698F08FB}">
          <x14:formula1>
            <xm:f>PRE_PCE_SourceData!$D$103:$D$105</xm:f>
          </x14:formula1>
          <xm:sqref>E30</xm:sqref>
        </x14:dataValidation>
        <x14:dataValidation type="list" allowBlank="1" showInputMessage="1" showErrorMessage="1" xr:uid="{189D97E8-C9CD-4E76-BAB2-1034240393EC}">
          <x14:formula1>
            <xm:f>PRE_PCE_SourceData!$D$110:$D$113</xm:f>
          </x14:formula1>
          <xm:sqref>E32</xm:sqref>
        </x14:dataValidation>
        <x14:dataValidation type="list" allowBlank="1" showInputMessage="1" showErrorMessage="1" xr:uid="{D8D87912-2060-4D87-AA4B-E7A5F9F4076E}">
          <x14:formula1>
            <xm:f>PRE_PCE_SourceData!$D$114:$D$116</xm:f>
          </x14:formula1>
          <xm:sqref>E33</xm:sqref>
        </x14:dataValidation>
        <x14:dataValidation type="list" allowBlank="1" showInputMessage="1" showErrorMessage="1" xr:uid="{5BA16002-816C-4B1C-9425-24DB6E644558}">
          <x14:formula1>
            <xm:f>PRE_PCE_SourceData!$D$117:$D$120</xm:f>
          </x14:formula1>
          <xm:sqref>E34</xm:sqref>
        </x14:dataValidation>
        <x14:dataValidation type="list" allowBlank="1" showInputMessage="1" showErrorMessage="1" xr:uid="{79334DFD-6C29-48D0-91D7-38F2D48CF8C5}">
          <x14:formula1>
            <xm:f>PRE_PCE_SourceData!$D$121:$D$123</xm:f>
          </x14:formula1>
          <xm:sqref>E35</xm:sqref>
        </x14:dataValidation>
        <x14:dataValidation type="list" allowBlank="1" showInputMessage="1" showErrorMessage="1" xr:uid="{9A12B6F1-3271-46A7-ABBE-D90A96C8C426}">
          <x14:formula1>
            <xm:f>PRE_PCE_SourceData!$D$131:$D$134</xm:f>
          </x14:formula1>
          <xm:sqref>E39</xm:sqref>
        </x14:dataValidation>
        <x14:dataValidation type="list" allowBlank="1" showInputMessage="1" showErrorMessage="1" xr:uid="{23B162BD-8BE1-4C37-8A55-B7CB25795BFF}">
          <x14:formula1>
            <xm:f>PRE_PCE_SourceData!$D$128:$D$130</xm:f>
          </x14:formula1>
          <xm:sqref>E38</xm:sqref>
        </x14:dataValidation>
        <x14:dataValidation type="list" allowBlank="1" showInputMessage="1" showErrorMessage="1" xr:uid="{4DAD51E4-602F-4129-8FEC-8D82CD28A377}">
          <x14:formula1>
            <xm:f>PRE_PCE_SourceData!$D$33:$D$36</xm:f>
          </x14:formula1>
          <xm:sqref>E12</xm:sqref>
        </x14:dataValidation>
        <x14:dataValidation type="list" allowBlank="1" showInputMessage="1" showErrorMessage="1" xr:uid="{A0D812A0-C15B-431C-945B-DCF17431BE70}">
          <x14:formula1>
            <xm:f>PRE_PCE_SourceData!$D$37:$D$40</xm:f>
          </x14:formula1>
          <xm:sqref>E13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2689-4BB8-4B44-A355-BF7F689B7E14}">
  <sheetPr>
    <pageSetUpPr fitToPage="1"/>
  </sheetPr>
  <dimension ref="A1:I80"/>
  <sheetViews>
    <sheetView showZeros="0" zoomScale="84" zoomScaleNormal="80" workbookViewId="0">
      <selection activeCell="B51" sqref="B51"/>
    </sheetView>
  </sheetViews>
  <sheetFormatPr defaultColWidth="18.75" defaultRowHeight="14.5" x14ac:dyDescent="0.35"/>
  <cols>
    <col min="1" max="1" width="20.75" style="1" bestFit="1" customWidth="1"/>
    <col min="2" max="2" width="32.33203125" style="3" customWidth="1"/>
    <col min="3" max="3" width="69.33203125" style="3" customWidth="1"/>
    <col min="4" max="4" width="9.75" style="2" customWidth="1"/>
    <col min="5" max="5" width="18.75" style="2" customWidth="1"/>
    <col min="6" max="6" width="43.08203125" style="10" customWidth="1"/>
    <col min="7" max="7" width="18.25" style="10" customWidth="1"/>
    <col min="8" max="9" width="23.33203125" style="10" customWidth="1"/>
    <col min="10" max="16384" width="18.75" style="1"/>
  </cols>
  <sheetData>
    <row r="1" spans="1:9" ht="74" x14ac:dyDescent="0.45">
      <c r="A1" s="39"/>
      <c r="B1" s="19" t="s">
        <v>59</v>
      </c>
      <c r="C1" s="18" t="s">
        <v>60</v>
      </c>
      <c r="D1" s="13">
        <f>SUM(D3:D43)</f>
        <v>0</v>
      </c>
      <c r="E1" s="17"/>
      <c r="F1" s="42"/>
      <c r="G1" s="42"/>
      <c r="H1" s="42"/>
      <c r="I1" s="42"/>
    </row>
    <row r="2" spans="1:9" s="3" customFormat="1" ht="37" x14ac:dyDescent="0.45">
      <c r="A2" s="12" t="str">
        <f>ResearcherReview!C1</f>
        <v>Category</v>
      </c>
      <c r="B2" s="12" t="str">
        <f>ResearcherReview!D1</f>
        <v>Topic</v>
      </c>
      <c r="C2" s="11" t="s">
        <v>173</v>
      </c>
      <c r="D2" s="16" t="s">
        <v>61</v>
      </c>
      <c r="E2" s="11" t="s">
        <v>58</v>
      </c>
      <c r="F2" s="11" t="s">
        <v>10</v>
      </c>
      <c r="G2" s="11" t="s">
        <v>11</v>
      </c>
      <c r="H2" s="11" t="s">
        <v>12</v>
      </c>
      <c r="I2" s="11" t="s">
        <v>172</v>
      </c>
    </row>
    <row r="3" spans="1:9" ht="18.5" x14ac:dyDescent="0.45">
      <c r="A3" s="83" t="str">
        <f>ResearcherReview!C2</f>
        <v>FIELDWORK LOCATIONS, DURATION AND RISKS</v>
      </c>
      <c r="B3" s="84"/>
      <c r="C3" s="84"/>
      <c r="D3" s="15"/>
      <c r="E3" s="15"/>
      <c r="F3" s="15"/>
      <c r="G3" s="15"/>
      <c r="H3" s="14"/>
      <c r="I3" s="14"/>
    </row>
    <row r="4" spans="1:9" ht="31" x14ac:dyDescent="0.35">
      <c r="A4" s="45" t="str">
        <f>ResearcherReview!C3</f>
        <v>Location</v>
      </c>
      <c r="B4" s="46" t="str">
        <f>ResearcherReview!D3</f>
        <v>Location of fieldwork</v>
      </c>
      <c r="C4" s="46" t="str">
        <f>ResearcherReview!E3</f>
        <v>Select an answer</v>
      </c>
      <c r="D4" s="47" t="str">
        <f>ResearcherReview!F3</f>
        <v>n/a</v>
      </c>
      <c r="E4" s="47">
        <f>ResearcherReview!I3</f>
        <v>0</v>
      </c>
      <c r="F4" s="47" t="str">
        <f>ResearcherReview!K3</f>
        <v>-</v>
      </c>
      <c r="G4" s="47" t="str">
        <f>ResearcherReview!L3</f>
        <v>-</v>
      </c>
      <c r="H4" s="47" t="str">
        <f>ResearcherReview!M3</f>
        <v/>
      </c>
      <c r="I4" s="47">
        <f>ResearcherReview!N3</f>
        <v>0</v>
      </c>
    </row>
    <row r="5" spans="1:9" ht="46.5" x14ac:dyDescent="0.35">
      <c r="A5" s="45" t="str">
        <f>ResearcherReview!C4</f>
        <v>Location</v>
      </c>
      <c r="B5" s="46" t="str">
        <f>ResearcherReview!D4</f>
        <v>Identification of field sites</v>
      </c>
      <c r="C5" s="46" t="str">
        <f>ResearcherReview!E4</f>
        <v>Select an answer</v>
      </c>
      <c r="D5" s="47" t="str">
        <f>ResearcherReview!F4</f>
        <v>n/a</v>
      </c>
      <c r="E5" s="47">
        <f>ResearcherReview!I4</f>
        <v>0</v>
      </c>
      <c r="F5" s="47" t="str">
        <f>ResearcherReview!K4</f>
        <v>-</v>
      </c>
      <c r="G5" s="47" t="str">
        <f>ResearcherReview!L4</f>
        <v>-</v>
      </c>
      <c r="H5" s="47" t="str">
        <f>ResearcherReview!M4</f>
        <v/>
      </c>
      <c r="I5" s="47">
        <f>ResearcherReview!N4</f>
        <v>0</v>
      </c>
    </row>
    <row r="6" spans="1:9" ht="31" x14ac:dyDescent="0.35">
      <c r="A6" s="7" t="s">
        <v>16</v>
      </c>
      <c r="B6" s="57" t="s">
        <v>119</v>
      </c>
      <c r="C6" s="46" t="str">
        <f>ResearcherReview!E5</f>
        <v>Select an answer</v>
      </c>
      <c r="D6" s="47" t="str">
        <f>ResearcherReview!F5</f>
        <v>n/a</v>
      </c>
      <c r="E6" s="47">
        <f>ResearcherReview!I5</f>
        <v>0</v>
      </c>
      <c r="F6" s="47" t="str">
        <f>ResearcherReview!K5</f>
        <v>-</v>
      </c>
      <c r="G6" s="47" t="str">
        <f>ResearcherReview!L5</f>
        <v>-</v>
      </c>
      <c r="H6" s="47" t="str">
        <f>ResearcherReview!M5</f>
        <v/>
      </c>
      <c r="I6" s="47">
        <f>ResearcherReview!N5</f>
        <v>0</v>
      </c>
    </row>
    <row r="7" spans="1:9" ht="31" x14ac:dyDescent="0.35">
      <c r="A7" s="56" t="s">
        <v>73</v>
      </c>
      <c r="B7" s="8" t="s">
        <v>17</v>
      </c>
      <c r="C7" s="46" t="str">
        <f>ResearcherReview!E6</f>
        <v>Select an answer</v>
      </c>
      <c r="D7" s="47" t="str">
        <f>ResearcherReview!F6</f>
        <v>n/a</v>
      </c>
      <c r="E7" s="47">
        <f>ResearcherReview!I6</f>
        <v>0</v>
      </c>
      <c r="F7" s="47" t="str">
        <f>ResearcherReview!K6</f>
        <v>-</v>
      </c>
      <c r="G7" s="47" t="str">
        <f>ResearcherReview!L6</f>
        <v>-</v>
      </c>
      <c r="H7" s="47" t="str">
        <f>ResearcherReview!M6</f>
        <v/>
      </c>
      <c r="I7" s="47">
        <f>ResearcherReview!N6</f>
        <v>0</v>
      </c>
    </row>
    <row r="8" spans="1:9" ht="15.5" x14ac:dyDescent="0.35">
      <c r="A8" s="45" t="str">
        <f>ResearcherReview!C7</f>
        <v>Timing</v>
      </c>
      <c r="B8" s="46" t="str">
        <f>ResearcherReview!D7</f>
        <v>Planning</v>
      </c>
      <c r="C8" s="46" t="str">
        <f>ResearcherReview!E7</f>
        <v>Select an answer</v>
      </c>
      <c r="D8" s="47" t="str">
        <f>ResearcherReview!F7</f>
        <v>n/a</v>
      </c>
      <c r="E8" s="47">
        <f>ResearcherReview!I7</f>
        <v>0</v>
      </c>
      <c r="F8" s="47" t="str">
        <f>ResearcherReview!K7</f>
        <v>-</v>
      </c>
      <c r="G8" s="47" t="str">
        <f>ResearcherReview!L7</f>
        <v>-</v>
      </c>
      <c r="H8" s="47" t="str">
        <f>ResearcherReview!M7</f>
        <v/>
      </c>
      <c r="I8" s="47">
        <f>ResearcherReview!N7</f>
        <v>0</v>
      </c>
    </row>
    <row r="9" spans="1:9" ht="46.5" x14ac:dyDescent="0.35">
      <c r="A9" s="45" t="str">
        <f>ResearcherReview!C8</f>
        <v>Wildlife</v>
      </c>
      <c r="B9" s="46" t="str">
        <f>ResearcherReview!D8</f>
        <v>Wildlife encounters</v>
      </c>
      <c r="C9" s="46" t="str">
        <f>ResearcherReview!E8</f>
        <v>Select an answer</v>
      </c>
      <c r="D9" s="47" t="str">
        <f>ResearcherReview!F8</f>
        <v>n/a</v>
      </c>
      <c r="E9" s="47">
        <f>ResearcherReview!I8</f>
        <v>0</v>
      </c>
      <c r="F9" s="47" t="str">
        <f>ResearcherReview!K8</f>
        <v>-</v>
      </c>
      <c r="G9" s="47" t="str">
        <f>ResearcherReview!L8</f>
        <v>-</v>
      </c>
      <c r="H9" s="47" t="str">
        <f>ResearcherReview!M8</f>
        <v/>
      </c>
      <c r="I9" s="47">
        <f>ResearcherReview!N8</f>
        <v>0</v>
      </c>
    </row>
    <row r="10" spans="1:9" ht="46.5" x14ac:dyDescent="0.35">
      <c r="A10" s="45" t="str">
        <f>ResearcherReview!C9</f>
        <v>Terrain</v>
      </c>
      <c r="B10" s="46" t="str">
        <f>ResearcherReview!D9</f>
        <v>Dangerous terrain</v>
      </c>
      <c r="C10" s="46" t="str">
        <f>ResearcherReview!E9</f>
        <v>Select an answer</v>
      </c>
      <c r="D10" s="47" t="str">
        <f>ResearcherReview!F9</f>
        <v>n/a</v>
      </c>
      <c r="E10" s="47">
        <f>ResearcherReview!I9</f>
        <v>0</v>
      </c>
      <c r="F10" s="47" t="str">
        <f>ResearcherReview!K9</f>
        <v>-</v>
      </c>
      <c r="G10" s="47" t="str">
        <f>ResearcherReview!L9</f>
        <v>-</v>
      </c>
      <c r="H10" s="47" t="str">
        <f>ResearcherReview!M9</f>
        <v/>
      </c>
      <c r="I10" s="47">
        <f>ResearcherReview!N9</f>
        <v>0</v>
      </c>
    </row>
    <row r="11" spans="1:9" ht="15.5" x14ac:dyDescent="0.35">
      <c r="A11" s="85" t="str">
        <f>ResearcherReview!C11</f>
        <v>FIELD TEAM INFORMATION</v>
      </c>
      <c r="B11" s="86" t="str">
        <f>ResearcherReview!C11</f>
        <v>FIELD TEAM INFORMATION</v>
      </c>
      <c r="C11" s="86">
        <f>ResearcherReview!D11</f>
        <v>0</v>
      </c>
      <c r="D11" s="48" t="str">
        <f>ResearcherReview!F11</f>
        <v xml:space="preserve"> </v>
      </c>
      <c r="E11" s="48"/>
      <c r="F11" s="48" t="str">
        <f>IFERROR(VLOOKUP($C11,PRE_PCE_SourceData!$D:$I,5,FALSE)," ")</f>
        <v xml:space="preserve"> </v>
      </c>
      <c r="G11" s="48" t="str">
        <f>IFERROR(VLOOKUP($C11,PRE_PCE_SourceData!$D:$I,6,FALSE)," ")</f>
        <v xml:space="preserve"> </v>
      </c>
      <c r="H11" s="49" t="str">
        <f>IFERROR(VLOOKUP($C11,PRE_PCE_SourceData!$D:$I,7,FALSE)," ")</f>
        <v xml:space="preserve"> </v>
      </c>
      <c r="I11" s="49" t="str">
        <f>IFERROR(VLOOKUP($C11,PRE_PCE_SourceData!$D:$I,7,FALSE)," ")</f>
        <v xml:space="preserve"> </v>
      </c>
    </row>
    <row r="12" spans="1:9" ht="31" x14ac:dyDescent="0.35">
      <c r="A12" s="50" t="str">
        <f>ResearcherReview!C12</f>
        <v xml:space="preserve">Team </v>
      </c>
      <c r="B12" s="51" t="str">
        <f>ResearcherReview!D12</f>
        <v>Experience of field team</v>
      </c>
      <c r="C12" s="51" t="str">
        <f>ResearcherReview!E12</f>
        <v>Select an answer</v>
      </c>
      <c r="D12" s="47" t="str">
        <f>ResearcherReview!F12</f>
        <v>n/a</v>
      </c>
      <c r="E12" s="52">
        <f>ResearcherReview!I12</f>
        <v>0</v>
      </c>
      <c r="F12" s="52" t="str">
        <f>ResearcherReview!K12</f>
        <v>-</v>
      </c>
      <c r="G12" s="52" t="str">
        <f>ResearcherReview!L12</f>
        <v>-</v>
      </c>
      <c r="H12" s="52" t="str">
        <f>ResearcherReview!M12</f>
        <v/>
      </c>
      <c r="I12" s="52">
        <f>ResearcherReview!N12</f>
        <v>0</v>
      </c>
    </row>
    <row r="13" spans="1:9" ht="15.5" x14ac:dyDescent="0.35">
      <c r="A13" s="50" t="str">
        <f>ResearcherReview!C13</f>
        <v xml:space="preserve">Team </v>
      </c>
      <c r="B13" s="51" t="str">
        <f>ResearcherReview!D13</f>
        <v>Research team size</v>
      </c>
      <c r="C13" s="51" t="str">
        <f>ResearcherReview!E13</f>
        <v>Select an answer</v>
      </c>
      <c r="D13" s="47" t="str">
        <f>ResearcherReview!F13</f>
        <v>n/a</v>
      </c>
      <c r="E13" s="52">
        <f>ResearcherReview!I13</f>
        <v>0</v>
      </c>
      <c r="F13" s="52" t="str">
        <f>ResearcherReview!K13</f>
        <v>-</v>
      </c>
      <c r="G13" s="52" t="str">
        <f>ResearcherReview!L13</f>
        <v>-</v>
      </c>
      <c r="H13" s="52" t="str">
        <f>ResearcherReview!M13</f>
        <v/>
      </c>
      <c r="I13" s="52">
        <f>ResearcherReview!N13</f>
        <v>0</v>
      </c>
    </row>
    <row r="14" spans="1:9" ht="15.5" x14ac:dyDescent="0.35">
      <c r="A14" s="85" t="str">
        <f>ResearcherReview!C14</f>
        <v xml:space="preserve">RESOURCES REQUESTED </v>
      </c>
      <c r="B14" s="86" t="str">
        <f>ResearcherReview!C14</f>
        <v xml:space="preserve">RESOURCES REQUESTED </v>
      </c>
      <c r="C14" s="86">
        <f>ResearcherReview!D14</f>
        <v>0</v>
      </c>
      <c r="D14" s="48" t="str">
        <f>ResearcherReview!F14</f>
        <v xml:space="preserve"> </v>
      </c>
      <c r="E14" s="48"/>
      <c r="F14" s="48" t="str">
        <f>IFERROR(VLOOKUP(C14,PRE_PCE_SourceData!D:H,5,FALSE)," ")</f>
        <v xml:space="preserve"> </v>
      </c>
      <c r="G14" s="48" t="s">
        <v>2</v>
      </c>
      <c r="H14" s="49" t="s">
        <v>2</v>
      </c>
      <c r="I14" s="49" t="s">
        <v>2</v>
      </c>
    </row>
    <row r="15" spans="1:9" ht="31" x14ac:dyDescent="0.35">
      <c r="A15" s="50" t="str">
        <f>ResearcherReview!C15</f>
        <v>Aircraft charter</v>
      </c>
      <c r="B15" s="51" t="str">
        <f>ResearcherReview!D15</f>
        <v>Aircraft (FW, helo) usage</v>
      </c>
      <c r="C15" s="51" t="str">
        <f>ResearcherReview!E15</f>
        <v>Select an answer</v>
      </c>
      <c r="D15" s="47" t="str">
        <f>ResearcherReview!F15</f>
        <v>n/a</v>
      </c>
      <c r="E15" s="52">
        <f>ResearcherReview!I15</f>
        <v>0</v>
      </c>
      <c r="F15" s="52" t="str">
        <f>ResearcherReview!K15</f>
        <v>-</v>
      </c>
      <c r="G15" s="52" t="str">
        <f>ResearcherReview!L15</f>
        <v>-</v>
      </c>
      <c r="H15" s="52" t="str">
        <f>ResearcherReview!M15</f>
        <v/>
      </c>
      <c r="I15" s="52">
        <f>ResearcherReview!N15</f>
        <v>0</v>
      </c>
    </row>
    <row r="16" spans="1:9" ht="15.5" x14ac:dyDescent="0.35">
      <c r="A16" s="50" t="str">
        <f>ResearcherReview!C16</f>
        <v>Aircraft charter</v>
      </c>
      <c r="B16" s="51" t="str">
        <f>ResearcherReview!D16</f>
        <v>Aircraft charter requirements</v>
      </c>
      <c r="C16" s="51" t="str">
        <f>ResearcherReview!E16</f>
        <v>Select an answer</v>
      </c>
      <c r="D16" s="47" t="str">
        <f>ResearcherReview!F16</f>
        <v>n/a</v>
      </c>
      <c r="E16" s="52">
        <f>ResearcherReview!I16</f>
        <v>0</v>
      </c>
      <c r="F16" s="52" t="str">
        <f>ResearcherReview!K16</f>
        <v>-</v>
      </c>
      <c r="G16" s="52" t="str">
        <f>ResearcherReview!L16</f>
        <v>-</v>
      </c>
      <c r="H16" s="52" t="str">
        <f>ResearcherReview!M16</f>
        <v/>
      </c>
      <c r="I16" s="52">
        <f>ResearcherReview!N16</f>
        <v>0</v>
      </c>
    </row>
    <row r="17" spans="1:9" ht="15.5" x14ac:dyDescent="0.35">
      <c r="A17" s="50" t="str">
        <f>ResearcherReview!C17</f>
        <v>Boat support</v>
      </c>
      <c r="B17" s="51" t="str">
        <f>ResearcherReview!D17</f>
        <v>Boat, small (not larger vessels)</v>
      </c>
      <c r="C17" s="51" t="str">
        <f>ResearcherReview!E17</f>
        <v>Select an answer</v>
      </c>
      <c r="D17" s="47" t="str">
        <f>ResearcherReview!F17</f>
        <v>n/a</v>
      </c>
      <c r="E17" s="52">
        <f>ResearcherReview!I17</f>
        <v>0</v>
      </c>
      <c r="F17" s="52" t="str">
        <f>ResearcherReview!K17</f>
        <v>-</v>
      </c>
      <c r="G17" s="52" t="str">
        <f>ResearcherReview!L17</f>
        <v>-</v>
      </c>
      <c r="H17" s="52" t="str">
        <f>ResearcherReview!M17</f>
        <v/>
      </c>
      <c r="I17" s="52">
        <f>ResearcherReview!N17</f>
        <v>0</v>
      </c>
    </row>
    <row r="18" spans="1:9" ht="15.5" x14ac:dyDescent="0.35">
      <c r="A18" s="50" t="str">
        <f>ResearcherReview!C18</f>
        <v>Comms service</v>
      </c>
      <c r="B18" s="51" t="str">
        <f>ResearcherReview!D18</f>
        <v xml:space="preserve">Communications service </v>
      </c>
      <c r="C18" s="51" t="str">
        <f>ResearcherReview!E18</f>
        <v>Select an answer</v>
      </c>
      <c r="D18" s="47" t="str">
        <f>ResearcherReview!F18</f>
        <v>n/a</v>
      </c>
      <c r="E18" s="52">
        <f>ResearcherReview!I18</f>
        <v>0</v>
      </c>
      <c r="F18" s="52" t="str">
        <f>ResearcherReview!K18</f>
        <v>-</v>
      </c>
      <c r="G18" s="52" t="str">
        <f>ResearcherReview!L18</f>
        <v>-</v>
      </c>
      <c r="H18" s="52" t="str">
        <f>ResearcherReview!M18</f>
        <v/>
      </c>
      <c r="I18" s="52">
        <f>ResearcherReview!N18</f>
        <v>0</v>
      </c>
    </row>
    <row r="19" spans="1:9" ht="31" x14ac:dyDescent="0.35">
      <c r="A19" s="50" t="str">
        <f>ResearcherReview!C19</f>
        <v>Construction</v>
      </c>
      <c r="B19" s="51" t="str">
        <f>ResearcherReview!D19</f>
        <v>Construction, science</v>
      </c>
      <c r="C19" s="51" t="str">
        <f>ResearcherReview!E19</f>
        <v>Select an answer</v>
      </c>
      <c r="D19" s="47" t="str">
        <f>ResearcherReview!F19</f>
        <v>n/a</v>
      </c>
      <c r="E19" s="52">
        <f>ResearcherReview!I19</f>
        <v>0</v>
      </c>
      <c r="F19" s="52" t="str">
        <f>ResearcherReview!K19</f>
        <v>-</v>
      </c>
      <c r="G19" s="52" t="str">
        <f>ResearcherReview!L19</f>
        <v>-</v>
      </c>
      <c r="H19" s="52" t="str">
        <f>ResearcherReview!M19</f>
        <v/>
      </c>
      <c r="I19" s="52">
        <f>ResearcherReview!N19</f>
        <v>0</v>
      </c>
    </row>
    <row r="20" spans="1:9" ht="15.5" x14ac:dyDescent="0.35">
      <c r="A20" s="50" t="str">
        <f>ResearcherReview!C20</f>
        <v>Equipment</v>
      </c>
      <c r="B20" s="51" t="str">
        <f>ResearcherReview!D20</f>
        <v>Equipment, camping and safety</v>
      </c>
      <c r="C20" s="51" t="str">
        <f>ResearcherReview!E20</f>
        <v>Select an answer</v>
      </c>
      <c r="D20" s="47" t="str">
        <f>ResearcherReview!F20</f>
        <v>n/a</v>
      </c>
      <c r="E20" s="52">
        <f>ResearcherReview!I20</f>
        <v>0</v>
      </c>
      <c r="F20" s="52" t="str">
        <f>ResearcherReview!K20</f>
        <v>-</v>
      </c>
      <c r="G20" s="52" t="str">
        <f>ResearcherReview!L20</f>
        <v>-</v>
      </c>
      <c r="H20" s="52" t="str">
        <f>ResearcherReview!M20</f>
        <v/>
      </c>
      <c r="I20" s="52">
        <f>ResearcherReview!N20</f>
        <v>0</v>
      </c>
    </row>
    <row r="21" spans="1:9" ht="15.5" x14ac:dyDescent="0.35">
      <c r="A21" s="50" t="str">
        <f>ResearcherReview!C21</f>
        <v>Rents and leases</v>
      </c>
      <c r="B21" s="51" t="str">
        <f>ResearcherReview!D21</f>
        <v>Lab space, conexes, storage, etc.</v>
      </c>
      <c r="C21" s="51" t="str">
        <f>ResearcherReview!E21</f>
        <v>Select an answer</v>
      </c>
      <c r="D21" s="47" t="str">
        <f>ResearcherReview!F21</f>
        <v>n/a</v>
      </c>
      <c r="E21" s="52">
        <f>ResearcherReview!I21</f>
        <v>0</v>
      </c>
      <c r="F21" s="52" t="str">
        <f>ResearcherReview!K21</f>
        <v>-</v>
      </c>
      <c r="G21" s="52" t="str">
        <f>ResearcherReview!L21</f>
        <v>-</v>
      </c>
      <c r="H21" s="52" t="str">
        <f>ResearcherReview!M21</f>
        <v/>
      </c>
      <c r="I21" s="52">
        <f>ResearcherReview!N21</f>
        <v>0</v>
      </c>
    </row>
    <row r="22" spans="1:9" ht="46.5" x14ac:dyDescent="0.35">
      <c r="A22" s="50" t="str">
        <f>ResearcherReview!C22</f>
        <v xml:space="preserve">Outreach </v>
      </c>
      <c r="B22" s="51" t="str">
        <f>ResearcherReview!D22</f>
        <v>Outreach, Alaska only</v>
      </c>
      <c r="C22" s="51" t="str">
        <f>ResearcherReview!E22</f>
        <v>Select an answer</v>
      </c>
      <c r="D22" s="47" t="str">
        <f>ResearcherReview!F22</f>
        <v>n/a</v>
      </c>
      <c r="E22" s="52">
        <f>ResearcherReview!I22</f>
        <v>0</v>
      </c>
      <c r="F22" s="52" t="str">
        <f>ResearcherReview!K22</f>
        <v>-</v>
      </c>
      <c r="G22" s="52" t="str">
        <f>ResearcherReview!L22</f>
        <v>-</v>
      </c>
      <c r="H22" s="52" t="str">
        <f>ResearcherReview!M22</f>
        <v/>
      </c>
      <c r="I22" s="52">
        <f>ResearcherReview!N22</f>
        <v>0</v>
      </c>
    </row>
    <row r="23" spans="1:9" ht="15.5" x14ac:dyDescent="0.35">
      <c r="A23" s="50" t="str">
        <f>ResearcherReview!C23</f>
        <v xml:space="preserve">Outreach </v>
      </c>
      <c r="B23" s="51" t="str">
        <f>ResearcherReview!D23</f>
        <v>Outreach, Greenland</v>
      </c>
      <c r="C23" s="51" t="str">
        <f>ResearcherReview!E23</f>
        <v>Select an answer</v>
      </c>
      <c r="D23" s="47"/>
      <c r="E23" s="52"/>
      <c r="F23" s="52" t="str">
        <f>ResearcherReview!K23</f>
        <v>-</v>
      </c>
      <c r="G23" s="52" t="str">
        <f>ResearcherReview!L23</f>
        <v>-</v>
      </c>
      <c r="H23" s="52" t="str">
        <f>ResearcherReview!M23</f>
        <v/>
      </c>
      <c r="I23" s="52">
        <f>ResearcherReview!N23</f>
        <v>0</v>
      </c>
    </row>
    <row r="24" spans="1:9" ht="15.5" x14ac:dyDescent="0.35">
      <c r="A24" s="50" t="str">
        <f>ResearcherReview!C24</f>
        <v>Vehicle use</v>
      </c>
      <c r="B24" s="51" t="str">
        <f>ResearcherReview!D24</f>
        <v>Vehicle usage by team</v>
      </c>
      <c r="C24" s="51" t="str">
        <f>ResearcherReview!E24</f>
        <v>Select an answer</v>
      </c>
      <c r="D24" s="47" t="str">
        <f>ResearcherReview!F24</f>
        <v>n/a</v>
      </c>
      <c r="E24" s="52">
        <f>ResearcherReview!I24</f>
        <v>0</v>
      </c>
      <c r="F24" s="52" t="str">
        <f>ResearcherReview!K24</f>
        <v>-</v>
      </c>
      <c r="G24" s="52" t="str">
        <f>ResearcherReview!L24</f>
        <v>-</v>
      </c>
      <c r="H24" s="52" t="str">
        <f>ResearcherReview!M24</f>
        <v/>
      </c>
      <c r="I24" s="52">
        <f>ResearcherReview!N24</f>
        <v>0</v>
      </c>
    </row>
    <row r="25" spans="1:9" ht="46.5" x14ac:dyDescent="0.35">
      <c r="A25" s="50" t="str">
        <f>ResearcherReview!C25</f>
        <v>Vehicle use</v>
      </c>
      <c r="B25" s="51" t="str">
        <f>ResearcherReview!D25</f>
        <v>Vehicle rental (truck, SM, ATV)</v>
      </c>
      <c r="C25" s="51" t="str">
        <f>ResearcherReview!E25</f>
        <v>Select an answer</v>
      </c>
      <c r="D25" s="47" t="str">
        <f>ResearcherReview!F25</f>
        <v>n/a</v>
      </c>
      <c r="E25" s="52">
        <f>ResearcherReview!I25</f>
        <v>0</v>
      </c>
      <c r="F25" s="52" t="str">
        <f>ResearcherReview!K25</f>
        <v>-</v>
      </c>
      <c r="G25" s="52" t="str">
        <f>ResearcherReview!L25</f>
        <v>-</v>
      </c>
      <c r="H25" s="52" t="str">
        <f>ResearcherReview!M25</f>
        <v/>
      </c>
      <c r="I25" s="52">
        <f>ResearcherReview!N25</f>
        <v>0</v>
      </c>
    </row>
    <row r="26" spans="1:9" ht="15.5" x14ac:dyDescent="0.35">
      <c r="A26" s="50" t="str">
        <f>ResearcherReview!C26</f>
        <v>Vessel charter</v>
      </c>
      <c r="B26" s="51" t="str">
        <f>ResearcherReview!D26</f>
        <v>Vessel charters usage</v>
      </c>
      <c r="C26" s="51" t="str">
        <f>ResearcherReview!E26</f>
        <v>Select an answer</v>
      </c>
      <c r="D26" s="47" t="str">
        <f>ResearcherReview!F26</f>
        <v>n/a</v>
      </c>
      <c r="E26" s="52">
        <f>ResearcherReview!I26</f>
        <v>0</v>
      </c>
      <c r="F26" s="52" t="str">
        <f>ResearcherReview!K26</f>
        <v>-</v>
      </c>
      <c r="G26" s="52" t="str">
        <f>ResearcherReview!L26</f>
        <v>-</v>
      </c>
      <c r="H26" s="52" t="str">
        <f>ResearcherReview!M26</f>
        <v/>
      </c>
      <c r="I26" s="52">
        <f>ResearcherReview!N26</f>
        <v>0</v>
      </c>
    </row>
    <row r="27" spans="1:9" ht="46.5" x14ac:dyDescent="0.35">
      <c r="A27" s="50" t="str">
        <f>ResearcherReview!C27</f>
        <v>Vessel charter</v>
      </c>
      <c r="B27" s="51" t="str">
        <f>ResearcherReview!D27</f>
        <v>Vessel charters, general</v>
      </c>
      <c r="C27" s="51" t="str">
        <f>ResearcherReview!E27</f>
        <v>Select an answer</v>
      </c>
      <c r="D27" s="47" t="str">
        <f>ResearcherReview!F27</f>
        <v>n/a</v>
      </c>
      <c r="E27" s="52">
        <f>ResearcherReview!I27</f>
        <v>0</v>
      </c>
      <c r="F27" s="52" t="str">
        <f>ResearcherReview!K27</f>
        <v>-</v>
      </c>
      <c r="G27" s="52" t="str">
        <f>ResearcherReview!L27</f>
        <v>-</v>
      </c>
      <c r="H27" s="52" t="str">
        <f>ResearcherReview!M27</f>
        <v/>
      </c>
      <c r="I27" s="52">
        <f>ResearcherReview!N27</f>
        <v>0</v>
      </c>
    </row>
    <row r="28" spans="1:9" ht="15.5" x14ac:dyDescent="0.35">
      <c r="A28" s="85" t="str">
        <f>ResearcherReview!C28</f>
        <v>ENVIRONMENTAL COMPLIANCE</v>
      </c>
      <c r="B28" s="86">
        <f>ResearcherReview!D28</f>
        <v>0</v>
      </c>
      <c r="C28" s="86">
        <f>ResearcherReview!E28</f>
        <v>0</v>
      </c>
      <c r="D28" s="48" t="s">
        <v>2</v>
      </c>
      <c r="E28" s="48"/>
      <c r="F28" s="48" t="s">
        <v>2</v>
      </c>
      <c r="G28" s="48" t="s">
        <v>2</v>
      </c>
      <c r="H28" s="49" t="s">
        <v>2</v>
      </c>
      <c r="I28" s="49" t="s">
        <v>2</v>
      </c>
    </row>
    <row r="29" spans="1:9" ht="31" x14ac:dyDescent="0.35">
      <c r="A29" s="50" t="s">
        <v>112</v>
      </c>
      <c r="B29" s="51" t="s">
        <v>109</v>
      </c>
      <c r="C29" s="51" t="str">
        <f>ResearcherReview!E29</f>
        <v>Select an answer</v>
      </c>
      <c r="D29" s="47" t="str">
        <f>ResearcherReview!F29</f>
        <v>n/a</v>
      </c>
      <c r="E29" s="52">
        <f>ResearcherReview!I29</f>
        <v>0</v>
      </c>
      <c r="F29" s="52" t="str">
        <f>ResearcherReview!K29</f>
        <v>-</v>
      </c>
      <c r="G29" s="52" t="str">
        <f>ResearcherReview!L29</f>
        <v>-</v>
      </c>
      <c r="H29" s="52" t="str">
        <f>ResearcherReview!M29</f>
        <v/>
      </c>
      <c r="I29" s="52">
        <f>ResearcherReview!N29</f>
        <v>0</v>
      </c>
    </row>
    <row r="30" spans="1:9" ht="15.5" x14ac:dyDescent="0.35">
      <c r="A30" s="50" t="s">
        <v>112</v>
      </c>
      <c r="B30" s="51" t="s">
        <v>111</v>
      </c>
      <c r="C30" s="51" t="str">
        <f>ResearcherReview!E30</f>
        <v>Select an answer</v>
      </c>
      <c r="D30" s="47" t="str">
        <f>ResearcherReview!F30</f>
        <v>n/a</v>
      </c>
      <c r="E30" s="52">
        <f>ResearcherReview!I30</f>
        <v>0</v>
      </c>
      <c r="F30" s="52" t="str">
        <f>ResearcherReview!K30</f>
        <v>-</v>
      </c>
      <c r="G30" s="52" t="str">
        <f>ResearcherReview!L30</f>
        <v>-</v>
      </c>
      <c r="H30" s="52" t="str">
        <f>ResearcherReview!M30</f>
        <v/>
      </c>
      <c r="I30" s="52">
        <f>ResearcherReview!N30</f>
        <v>0</v>
      </c>
    </row>
    <row r="31" spans="1:9" ht="15.5" x14ac:dyDescent="0.35">
      <c r="A31" s="50" t="str">
        <f>ResearcherReview!C31</f>
        <v>Enviro (AK only)</v>
      </c>
      <c r="B31" s="51" t="str">
        <f>ResearcherReview!D31</f>
        <v>Enviro, cultural resources</v>
      </c>
      <c r="C31" s="51" t="str">
        <f>ResearcherReview!E31</f>
        <v>Select an answer</v>
      </c>
      <c r="D31" s="47" t="str">
        <f>ResearcherReview!F31</f>
        <v>n/a</v>
      </c>
      <c r="E31" s="52">
        <f>ResearcherReview!I31</f>
        <v>0</v>
      </c>
      <c r="F31" s="52" t="str">
        <f>ResearcherReview!K31</f>
        <v>-</v>
      </c>
      <c r="G31" s="52" t="str">
        <f>ResearcherReview!L31</f>
        <v>-</v>
      </c>
      <c r="H31" s="52" t="str">
        <f>ResearcherReview!M31</f>
        <v/>
      </c>
      <c r="I31" s="52">
        <f>ResearcherReview!N31</f>
        <v>0</v>
      </c>
    </row>
    <row r="32" spans="1:9" ht="15.5" x14ac:dyDescent="0.35">
      <c r="A32" s="50" t="str">
        <f>ResearcherReview!C32</f>
        <v>Enviro (AK only)</v>
      </c>
      <c r="B32" s="51" t="str">
        <f>ResearcherReview!D32</f>
        <v>Enviro, endangered species</v>
      </c>
      <c r="C32" s="51" t="str">
        <f>ResearcherReview!E32</f>
        <v>Select an answer</v>
      </c>
      <c r="D32" s="47" t="str">
        <f>ResearcherReview!F32</f>
        <v>n/a</v>
      </c>
      <c r="E32" s="52">
        <f>ResearcherReview!I32</f>
        <v>0</v>
      </c>
      <c r="F32" s="52" t="str">
        <f>ResearcherReview!K32</f>
        <v>-</v>
      </c>
      <c r="G32" s="52" t="str">
        <f>ResearcherReview!L32</f>
        <v>-</v>
      </c>
      <c r="H32" s="52" t="str">
        <f>ResearcherReview!M32</f>
        <v/>
      </c>
      <c r="I32" s="52">
        <f>ResearcherReview!N32</f>
        <v>0</v>
      </c>
    </row>
    <row r="33" spans="1:9" ht="15.5" x14ac:dyDescent="0.35">
      <c r="A33" s="50" t="str">
        <f>ResearcherReview!C33</f>
        <v>Enviro (AK only)</v>
      </c>
      <c r="B33" s="51" t="str">
        <f>ResearcherReview!D33</f>
        <v>Enviro, other (BLM, permitting)</v>
      </c>
      <c r="C33" s="51" t="str">
        <f>ResearcherReview!E33</f>
        <v>Select an answer</v>
      </c>
      <c r="D33" s="47" t="str">
        <f>ResearcherReview!F33</f>
        <v>n/a</v>
      </c>
      <c r="E33" s="52">
        <f>ResearcherReview!I33</f>
        <v>0</v>
      </c>
      <c r="F33" s="52" t="str">
        <f>ResearcherReview!K33</f>
        <v>-</v>
      </c>
      <c r="G33" s="52" t="str">
        <f>ResearcherReview!L33</f>
        <v>-</v>
      </c>
      <c r="H33" s="52" t="str">
        <f>ResearcherReview!M33</f>
        <v/>
      </c>
      <c r="I33" s="52">
        <f>ResearcherReview!N33</f>
        <v>0</v>
      </c>
    </row>
    <row r="34" spans="1:9" ht="15.5" x14ac:dyDescent="0.35">
      <c r="A34" s="50" t="s">
        <v>49</v>
      </c>
      <c r="B34" s="51" t="s">
        <v>113</v>
      </c>
      <c r="C34" s="51" t="str">
        <f>ResearcherReview!E34</f>
        <v>Select an answer</v>
      </c>
      <c r="D34" s="47" t="str">
        <f>ResearcherReview!F34</f>
        <v>n/a</v>
      </c>
      <c r="E34" s="52">
        <f>ResearcherReview!I34</f>
        <v>0</v>
      </c>
      <c r="F34" s="52" t="str">
        <f>ResearcherReview!K34</f>
        <v>-</v>
      </c>
      <c r="G34" s="52" t="str">
        <f>ResearcherReview!L34</f>
        <v>-</v>
      </c>
      <c r="H34" s="52" t="str">
        <f>ResearcherReview!M34</f>
        <v/>
      </c>
      <c r="I34" s="52">
        <f>ResearcherReview!N34</f>
        <v>0</v>
      </c>
    </row>
    <row r="35" spans="1:9" ht="15.5" x14ac:dyDescent="0.35">
      <c r="A35" s="50" t="s">
        <v>110</v>
      </c>
      <c r="B35" s="51" t="s">
        <v>115</v>
      </c>
      <c r="C35" s="51" t="str">
        <f>ResearcherReview!E35</f>
        <v>Select an answer</v>
      </c>
      <c r="D35" s="47" t="str">
        <f>ResearcherReview!F35</f>
        <v>n/a</v>
      </c>
      <c r="E35" s="52">
        <f>ResearcherReview!I35</f>
        <v>0</v>
      </c>
      <c r="F35" s="52" t="str">
        <f>ResearcherReview!K35</f>
        <v>-</v>
      </c>
      <c r="G35" s="52" t="str">
        <f>ResearcherReview!L35</f>
        <v>-</v>
      </c>
      <c r="H35" s="52" t="str">
        <f>ResearcherReview!M35</f>
        <v/>
      </c>
      <c r="I35" s="52">
        <f>ResearcherReview!N35</f>
        <v>0</v>
      </c>
    </row>
    <row r="36" spans="1:9" ht="15.5" x14ac:dyDescent="0.35">
      <c r="A36" s="50" t="s">
        <v>110</v>
      </c>
      <c r="B36" s="51" t="s">
        <v>116</v>
      </c>
      <c r="C36" s="51" t="str">
        <f>ResearcherReview!E36</f>
        <v>Select an answer</v>
      </c>
      <c r="D36" s="47" t="str">
        <f>ResearcherReview!F36</f>
        <v>n/a</v>
      </c>
      <c r="E36" s="52">
        <f>ResearcherReview!I36</f>
        <v>0</v>
      </c>
      <c r="F36" s="52" t="str">
        <f>ResearcherReview!K36</f>
        <v>-</v>
      </c>
      <c r="G36" s="52" t="str">
        <f>ResearcherReview!L36</f>
        <v>-</v>
      </c>
      <c r="H36" s="52" t="str">
        <f>ResearcherReview!M36</f>
        <v/>
      </c>
      <c r="I36" s="52">
        <f>ResearcherReview!N36</f>
        <v>0</v>
      </c>
    </row>
    <row r="37" spans="1:9" ht="15.5" x14ac:dyDescent="0.35">
      <c r="A37" s="85" t="str">
        <f>ResearcherReview!C37</f>
        <v>HEALTH AND SAFETY (HSE)</v>
      </c>
      <c r="B37" s="86" t="str">
        <f>ResearcherReview!C37</f>
        <v>HEALTH AND SAFETY (HSE)</v>
      </c>
      <c r="C37" s="86">
        <f>ResearcherReview!D37</f>
        <v>0</v>
      </c>
      <c r="D37" s="48" t="s">
        <v>2</v>
      </c>
      <c r="E37" s="48"/>
      <c r="F37" s="48" t="str">
        <f>IFERROR(VLOOKUP(C37,PRE_PCE_SourceData!D:H,5,FALSE)," ")</f>
        <v xml:space="preserve"> </v>
      </c>
      <c r="G37" s="48" t="s">
        <v>2</v>
      </c>
      <c r="H37" s="49" t="s">
        <v>2</v>
      </c>
      <c r="I37" s="49" t="s">
        <v>2</v>
      </c>
    </row>
    <row r="38" spans="1:9" ht="15.5" x14ac:dyDescent="0.35">
      <c r="A38" s="50" t="str">
        <f>ResearcherReview!C38</f>
        <v>HSE</v>
      </c>
      <c r="B38" s="51" t="str">
        <f>ResearcherReview!D38</f>
        <v>Explosives use</v>
      </c>
      <c r="C38" s="51" t="str">
        <f>ResearcherReview!E38</f>
        <v>Select an answer</v>
      </c>
      <c r="D38" s="47" t="str">
        <f>ResearcherReview!F38</f>
        <v>n/a</v>
      </c>
      <c r="E38" s="52">
        <f>ResearcherReview!I38</f>
        <v>0</v>
      </c>
      <c r="F38" s="52" t="str">
        <f>ResearcherReview!K38</f>
        <v>-</v>
      </c>
      <c r="G38" s="52" t="str">
        <f>ResearcherReview!L38</f>
        <v>-</v>
      </c>
      <c r="H38" s="52" t="str">
        <f>ResearcherReview!M38</f>
        <v/>
      </c>
      <c r="I38" s="52">
        <f>ResearcherReview!N38</f>
        <v>0</v>
      </c>
    </row>
    <row r="39" spans="1:9" ht="15.5" x14ac:dyDescent="0.35">
      <c r="A39" s="50" t="str">
        <f>ResearcherReview!C39</f>
        <v>HSE</v>
      </c>
      <c r="B39" s="51" t="str">
        <f>ResearcherReview!D39</f>
        <v xml:space="preserve">Use of haz chemicals or materials </v>
      </c>
      <c r="C39" s="51" t="str">
        <f>ResearcherReview!E39</f>
        <v>Select an answer</v>
      </c>
      <c r="D39" s="47" t="str">
        <f>ResearcherReview!F39</f>
        <v>n/a</v>
      </c>
      <c r="E39" s="52">
        <f>ResearcherReview!I39</f>
        <v>0</v>
      </c>
      <c r="F39" s="52" t="str">
        <f>ResearcherReview!K39</f>
        <v>-</v>
      </c>
      <c r="G39" s="52" t="str">
        <f>ResearcherReview!L39</f>
        <v>-</v>
      </c>
      <c r="H39" s="52" t="str">
        <f>ResearcherReview!M39</f>
        <v/>
      </c>
      <c r="I39" s="52">
        <f>ResearcherReview!N39</f>
        <v>0</v>
      </c>
    </row>
    <row r="40" spans="1:9" ht="15.5" x14ac:dyDescent="0.35">
      <c r="A40" s="50" t="str">
        <f>ResearcherReview!C40</f>
        <v>HSE</v>
      </c>
      <c r="B40" s="51" t="str">
        <f>ResearcherReview!D40</f>
        <v>Hazardous waste</v>
      </c>
      <c r="C40" s="51" t="str">
        <f>ResearcherReview!E40</f>
        <v>Select an answer</v>
      </c>
      <c r="D40" s="47" t="str">
        <f>ResearcherReview!F40</f>
        <v>n/a</v>
      </c>
      <c r="E40" s="52">
        <f>ResearcherReview!I40</f>
        <v>0</v>
      </c>
      <c r="F40" s="52" t="str">
        <f>ResearcherReview!K40</f>
        <v>-</v>
      </c>
      <c r="G40" s="52" t="str">
        <f>ResearcherReview!L40</f>
        <v>-</v>
      </c>
      <c r="H40" s="52" t="str">
        <f>ResearcherReview!M40</f>
        <v/>
      </c>
      <c r="I40" s="52">
        <f>ResearcherReview!N40</f>
        <v>0</v>
      </c>
    </row>
    <row r="41" spans="1:9" ht="15.5" x14ac:dyDescent="0.35">
      <c r="A41" s="50" t="str">
        <f>ResearcherReview!C41</f>
        <v>HSE</v>
      </c>
      <c r="B41" s="51" t="str">
        <f>ResearcherReview!D41</f>
        <v xml:space="preserve">Exposure to industrial health hazards </v>
      </c>
      <c r="C41" s="51" t="str">
        <f>ResearcherReview!E41</f>
        <v>Select an answer</v>
      </c>
      <c r="D41" s="47" t="str">
        <f>ResearcherReview!F41</f>
        <v>n/a</v>
      </c>
      <c r="E41" s="52">
        <f>ResearcherReview!I41</f>
        <v>0</v>
      </c>
      <c r="F41" s="52" t="str">
        <f>ResearcherReview!K41</f>
        <v>-</v>
      </c>
      <c r="G41" s="52" t="str">
        <f>ResearcherReview!L41</f>
        <v>-</v>
      </c>
      <c r="H41" s="52" t="str">
        <f>ResearcherReview!M41</f>
        <v/>
      </c>
      <c r="I41" s="52">
        <f>ResearcherReview!N41</f>
        <v>0</v>
      </c>
    </row>
    <row r="42" spans="1:9" ht="15.5" x14ac:dyDescent="0.35">
      <c r="A42" s="50" t="str">
        <f>ResearcherReview!C42</f>
        <v>HSE</v>
      </c>
      <c r="B42" s="51" t="str">
        <f>ResearcherReview!D42</f>
        <v>Firearms Use</v>
      </c>
      <c r="C42" s="51" t="str">
        <f>ResearcherReview!E42</f>
        <v>Select an answer</v>
      </c>
      <c r="D42" s="47" t="str">
        <f>ResearcherReview!F42</f>
        <v>n/a</v>
      </c>
      <c r="E42" s="52">
        <f>ResearcherReview!I42</f>
        <v>0</v>
      </c>
      <c r="F42" s="52" t="str">
        <f>ResearcherReview!K42</f>
        <v>-</v>
      </c>
      <c r="G42" s="52" t="str">
        <f>ResearcherReview!L42</f>
        <v>-</v>
      </c>
      <c r="H42" s="52" t="str">
        <f>ResearcherReview!M42</f>
        <v/>
      </c>
      <c r="I42" s="52">
        <f>ResearcherReview!N42</f>
        <v>0</v>
      </c>
    </row>
    <row r="43" spans="1:9" ht="15.5" x14ac:dyDescent="0.35">
      <c r="A43" s="45" t="str">
        <f>ResearcherReview!C43</f>
        <v>Other</v>
      </c>
      <c r="B43" s="46" t="str">
        <f>ResearcherReview!D43</f>
        <v>Other considerations, "X" factor</v>
      </c>
      <c r="C43" s="53" t="str">
        <f>ResearcherReview!E43</f>
        <v>Add any other risks applicable to your project</v>
      </c>
      <c r="D43" s="47" t="str">
        <f>ResearcherReview!F43</f>
        <v>TBD</v>
      </c>
      <c r="E43" s="52">
        <f>ResearcherReview!I43</f>
        <v>0</v>
      </c>
      <c r="F43" s="52" t="str">
        <f>ResearcherReview!K43</f>
        <v xml:space="preserve"> </v>
      </c>
      <c r="G43" s="52" t="str">
        <f>ResearcherReview!L43</f>
        <v xml:space="preserve"> </v>
      </c>
      <c r="H43" s="52">
        <f>ResearcherReview!M43</f>
        <v>0</v>
      </c>
      <c r="I43" s="52">
        <f>ResearcherReview!N43</f>
        <v>0</v>
      </c>
    </row>
    <row r="44" spans="1:9" ht="74" x14ac:dyDescent="0.45">
      <c r="A44" s="40"/>
      <c r="B44" s="34" t="s">
        <v>62</v>
      </c>
      <c r="C44" s="35" t="s">
        <v>63</v>
      </c>
      <c r="D44" s="13">
        <f>SUM(D46:D93)</f>
        <v>0</v>
      </c>
      <c r="E44" s="33"/>
      <c r="F44" s="43"/>
      <c r="G44" s="43"/>
      <c r="H44" s="43"/>
      <c r="I44" s="43"/>
    </row>
    <row r="45" spans="1:9" ht="37" x14ac:dyDescent="0.45">
      <c r="A45" s="12" t="str">
        <f>ResearcherReview!C1</f>
        <v>Category</v>
      </c>
      <c r="B45" s="12" t="str">
        <f>ResearcherReview!D1</f>
        <v>Topic</v>
      </c>
      <c r="C45" s="11" t="s">
        <v>173</v>
      </c>
      <c r="D45" s="41" t="s">
        <v>64</v>
      </c>
      <c r="E45" s="11"/>
      <c r="F45" s="11" t="s">
        <v>10</v>
      </c>
      <c r="G45" s="11" t="s">
        <v>11</v>
      </c>
      <c r="H45" s="11" t="s">
        <v>12</v>
      </c>
      <c r="I45" s="11" t="s">
        <v>172</v>
      </c>
    </row>
    <row r="46" spans="1:9" ht="18.5" x14ac:dyDescent="0.45">
      <c r="A46" s="87" t="str">
        <f>ResearcherReview!C2</f>
        <v>FIELDWORK LOCATIONS, DURATION AND RISKS</v>
      </c>
      <c r="B46" s="88"/>
      <c r="C46" s="88"/>
      <c r="D46" s="36"/>
      <c r="E46" s="36"/>
      <c r="F46" s="36"/>
      <c r="G46" s="36"/>
      <c r="H46" s="36"/>
      <c r="I46" s="36"/>
    </row>
    <row r="47" spans="1:9" ht="15.5" x14ac:dyDescent="0.35">
      <c r="A47" s="45" t="str">
        <f>ResearcherReview!C3</f>
        <v>Location</v>
      </c>
      <c r="B47" s="45" t="str">
        <f>ResearcherReview!D3</f>
        <v>Location of fieldwork</v>
      </c>
      <c r="C47" s="46" t="str">
        <f>ResearcherReview!E3</f>
        <v>Select an answer</v>
      </c>
      <c r="D47" s="47" t="str">
        <f>ResearcherReview!G3</f>
        <v>n/a</v>
      </c>
      <c r="E47" s="47">
        <f>ResearcherReview!I44</f>
        <v>0</v>
      </c>
      <c r="F47" s="47" t="str">
        <f>ResearcherReview!K3</f>
        <v>-</v>
      </c>
      <c r="G47" s="47" t="str">
        <f>ResearcherReview!L3</f>
        <v>-</v>
      </c>
      <c r="H47" s="47" t="str">
        <f>ResearcherReview!M3</f>
        <v/>
      </c>
      <c r="I47" s="47">
        <f>ResearcherReview!N3</f>
        <v>0</v>
      </c>
    </row>
    <row r="48" spans="1:9" ht="15.5" x14ac:dyDescent="0.35">
      <c r="A48" s="45" t="str">
        <f>ResearcherReview!C4</f>
        <v>Location</v>
      </c>
      <c r="B48" s="45" t="str">
        <f>ResearcherReview!D4</f>
        <v>Identification of field sites</v>
      </c>
      <c r="C48" s="46" t="str">
        <f>ResearcherReview!E4</f>
        <v>Select an answer</v>
      </c>
      <c r="D48" s="47" t="str">
        <f>ResearcherReview!G4</f>
        <v>n/a</v>
      </c>
      <c r="E48" s="47">
        <f>ResearcherReview!I45</f>
        <v>0</v>
      </c>
      <c r="F48" s="47" t="str">
        <f>ResearcherReview!K4</f>
        <v>-</v>
      </c>
      <c r="G48" s="47" t="str">
        <f>ResearcherReview!L4</f>
        <v>-</v>
      </c>
      <c r="H48" s="47" t="str">
        <f>ResearcherReview!M4</f>
        <v/>
      </c>
      <c r="I48" s="47">
        <f>ResearcherReview!N4</f>
        <v>0</v>
      </c>
    </row>
    <row r="49" spans="1:9" ht="15.5" x14ac:dyDescent="0.35">
      <c r="A49" s="45" t="str">
        <f>ResearcherReview!C5</f>
        <v>Timing</v>
      </c>
      <c r="B49" s="45" t="str">
        <f>ResearcherReview!D5</f>
        <v>Timing of fieldwork</v>
      </c>
      <c r="C49" s="46" t="str">
        <f>ResearcherReview!E5</f>
        <v>Select an answer</v>
      </c>
      <c r="D49" s="47" t="str">
        <f>ResearcherReview!G5</f>
        <v>n/a</v>
      </c>
      <c r="E49" s="47">
        <f>ResearcherReview!I46</f>
        <v>0</v>
      </c>
      <c r="F49" s="47" t="str">
        <f>ResearcherReview!K5</f>
        <v>-</v>
      </c>
      <c r="G49" s="47" t="str">
        <f>ResearcherReview!L5</f>
        <v>-</v>
      </c>
      <c r="H49" s="47" t="str">
        <f>ResearcherReview!M5</f>
        <v/>
      </c>
      <c r="I49" s="47">
        <f>ResearcherReview!N5</f>
        <v>0</v>
      </c>
    </row>
    <row r="50" spans="1:9" ht="15.5" x14ac:dyDescent="0.35">
      <c r="A50" s="45" t="str">
        <f>ResearcherReview!C7</f>
        <v>Timing</v>
      </c>
      <c r="B50" s="45" t="str">
        <f>ResearcherReview!D7</f>
        <v>Planning</v>
      </c>
      <c r="C50" s="46" t="str">
        <f>ResearcherReview!E7</f>
        <v>Select an answer</v>
      </c>
      <c r="D50" s="47" t="str">
        <f>ResearcherReview!G7</f>
        <v>n/a</v>
      </c>
      <c r="E50" s="47">
        <f>ResearcherReview!I47</f>
        <v>0</v>
      </c>
      <c r="F50" s="47" t="str">
        <f>ResearcherReview!K7</f>
        <v>-</v>
      </c>
      <c r="G50" s="47" t="str">
        <f>ResearcherReview!L7</f>
        <v>-</v>
      </c>
      <c r="H50" s="47" t="str">
        <f>ResearcherReview!M7</f>
        <v/>
      </c>
      <c r="I50" s="47">
        <f>ResearcherReview!N7</f>
        <v>0</v>
      </c>
    </row>
    <row r="51" spans="1:9" ht="15.5" x14ac:dyDescent="0.35">
      <c r="A51" s="45" t="str">
        <f>ResearcherReview!C8</f>
        <v>Wildlife</v>
      </c>
      <c r="B51" s="45" t="str">
        <f>ResearcherReview!D8</f>
        <v>Wildlife encounters</v>
      </c>
      <c r="C51" s="46" t="str">
        <f>ResearcherReview!E8</f>
        <v>Select an answer</v>
      </c>
      <c r="D51" s="47" t="str">
        <f>ResearcherReview!G8</f>
        <v>n/a</v>
      </c>
      <c r="E51" s="47">
        <f>ResearcherReview!I48</f>
        <v>0</v>
      </c>
      <c r="F51" s="47" t="str">
        <f>ResearcherReview!K8</f>
        <v>-</v>
      </c>
      <c r="G51" s="47" t="str">
        <f>ResearcherReview!L8</f>
        <v>-</v>
      </c>
      <c r="H51" s="47" t="str">
        <f>ResearcherReview!M8</f>
        <v/>
      </c>
      <c r="I51" s="47">
        <f>ResearcherReview!N8</f>
        <v>0</v>
      </c>
    </row>
    <row r="52" spans="1:9" ht="15.5" x14ac:dyDescent="0.35">
      <c r="A52" s="45" t="str">
        <f>ResearcherReview!C9</f>
        <v>Terrain</v>
      </c>
      <c r="B52" s="45" t="str">
        <f>ResearcherReview!D9</f>
        <v>Dangerous terrain</v>
      </c>
      <c r="C52" s="46" t="str">
        <f>ResearcherReview!E9</f>
        <v>Select an answer</v>
      </c>
      <c r="D52" s="47" t="str">
        <f>ResearcherReview!G9</f>
        <v>n/a</v>
      </c>
      <c r="E52" s="47">
        <f>ResearcherReview!I49</f>
        <v>0</v>
      </c>
      <c r="F52" s="47" t="str">
        <f>ResearcherReview!K9</f>
        <v>-</v>
      </c>
      <c r="G52" s="47" t="str">
        <f>ResearcherReview!L9</f>
        <v>-</v>
      </c>
      <c r="H52" s="47" t="str">
        <f>ResearcherReview!M9</f>
        <v/>
      </c>
      <c r="I52" s="47">
        <f>ResearcherReview!N9</f>
        <v>0</v>
      </c>
    </row>
    <row r="53" spans="1:9" ht="15.5" x14ac:dyDescent="0.35">
      <c r="A53" s="45" t="str">
        <f>ResearcherReview!C10</f>
        <v>Feasibility</v>
      </c>
      <c r="B53" s="45" t="str">
        <f>ResearcherReview!D10</f>
        <v>Project feasibility</v>
      </c>
      <c r="C53" s="46" t="str">
        <f>ResearcherReview!E10</f>
        <v>Select an answer</v>
      </c>
      <c r="D53" s="47" t="str">
        <f>ResearcherReview!G10</f>
        <v>n/a</v>
      </c>
      <c r="E53" s="47">
        <f>ResearcherReview!I50</f>
        <v>0</v>
      </c>
      <c r="F53" s="47" t="str">
        <f>ResearcherReview!K10</f>
        <v>-</v>
      </c>
      <c r="G53" s="47" t="str">
        <f>ResearcherReview!L10</f>
        <v>-</v>
      </c>
      <c r="H53" s="47" t="str">
        <f>ResearcherReview!M10</f>
        <v/>
      </c>
      <c r="I53" s="47">
        <f>ResearcherReview!N10</f>
        <v>0</v>
      </c>
    </row>
    <row r="54" spans="1:9" ht="15.5" x14ac:dyDescent="0.35">
      <c r="A54" s="81" t="str">
        <f>ResearcherReview!C11</f>
        <v>FIELD TEAM INFORMATION</v>
      </c>
      <c r="B54" s="82"/>
      <c r="C54" s="82"/>
      <c r="D54" s="54" t="s">
        <v>2</v>
      </c>
      <c r="E54" s="54"/>
      <c r="F54" s="54"/>
      <c r="G54" s="54"/>
      <c r="H54" s="54"/>
      <c r="I54" s="54"/>
    </row>
    <row r="55" spans="1:9" ht="15.5" x14ac:dyDescent="0.35">
      <c r="A55" s="45" t="str">
        <f>ResearcherReview!C12</f>
        <v xml:space="preserve">Team </v>
      </c>
      <c r="B55" s="45" t="str">
        <f>ResearcherReview!D12</f>
        <v>Experience of field team</v>
      </c>
      <c r="C55" s="46" t="str">
        <f>ResearcherReview!E12</f>
        <v>Select an answer</v>
      </c>
      <c r="D55" s="47" t="str">
        <f>ResearcherReview!G12</f>
        <v>n/a</v>
      </c>
      <c r="E55" s="52">
        <f>ResearcherReview!I50</f>
        <v>0</v>
      </c>
      <c r="F55" s="52" t="str">
        <f>ResearcherReview!K12</f>
        <v>-</v>
      </c>
      <c r="G55" s="52" t="str">
        <f>ResearcherReview!L12</f>
        <v>-</v>
      </c>
      <c r="H55" s="52" t="str">
        <f>ResearcherReview!M12</f>
        <v/>
      </c>
      <c r="I55" s="52">
        <f>ResearcherReview!N12</f>
        <v>0</v>
      </c>
    </row>
    <row r="56" spans="1:9" ht="15.5" x14ac:dyDescent="0.35">
      <c r="A56" s="45" t="str">
        <f>ResearcherReview!C13</f>
        <v xml:space="preserve">Team </v>
      </c>
      <c r="B56" s="45" t="str">
        <f>ResearcherReview!D13</f>
        <v>Research team size</v>
      </c>
      <c r="C56" s="46" t="str">
        <f>ResearcherReview!E13</f>
        <v>Select an answer</v>
      </c>
      <c r="D56" s="47" t="str">
        <f>ResearcherReview!G13</f>
        <v>n/a</v>
      </c>
      <c r="E56" s="52">
        <f>ResearcherReview!I51</f>
        <v>0</v>
      </c>
      <c r="F56" s="52" t="str">
        <f>ResearcherReview!K13</f>
        <v>-</v>
      </c>
      <c r="G56" s="52" t="str">
        <f>ResearcherReview!L13</f>
        <v>-</v>
      </c>
      <c r="H56" s="52" t="str">
        <f>ResearcherReview!M13</f>
        <v/>
      </c>
      <c r="I56" s="52">
        <f>ResearcherReview!N13</f>
        <v>0</v>
      </c>
    </row>
    <row r="57" spans="1:9" ht="15.5" x14ac:dyDescent="0.35">
      <c r="A57" s="81" t="str">
        <f>ResearcherReview!C14</f>
        <v xml:space="preserve">RESOURCES REQUESTED </v>
      </c>
      <c r="B57" s="82">
        <f>ResearcherReview!C54</f>
        <v>0</v>
      </c>
      <c r="C57" s="82">
        <f>ResearcherReview!D54</f>
        <v>0</v>
      </c>
      <c r="D57" s="54"/>
      <c r="E57" s="54"/>
      <c r="F57" s="54"/>
      <c r="G57" s="54"/>
      <c r="H57" s="54"/>
      <c r="I57" s="54"/>
    </row>
    <row r="58" spans="1:9" ht="15.5" x14ac:dyDescent="0.35">
      <c r="A58" s="45" t="str">
        <f>ResearcherReview!C15</f>
        <v>Aircraft charter</v>
      </c>
      <c r="B58" s="45" t="str">
        <f>ResearcherReview!D15</f>
        <v>Aircraft (FW, helo) usage</v>
      </c>
      <c r="C58" s="46" t="str">
        <f>ResearcherReview!E15</f>
        <v>Select an answer</v>
      </c>
      <c r="D58" s="47" t="str">
        <f>ResearcherReview!G15</f>
        <v>n/a</v>
      </c>
      <c r="E58" s="52">
        <f>ResearcherReview!I53</f>
        <v>0</v>
      </c>
      <c r="F58" s="52" t="str">
        <f>ResearcherReview!K15</f>
        <v>-</v>
      </c>
      <c r="G58" s="52" t="str">
        <f>ResearcherReview!L15</f>
        <v>-</v>
      </c>
      <c r="H58" s="52" t="str">
        <f>ResearcherReview!M15</f>
        <v/>
      </c>
      <c r="I58" s="52">
        <f>ResearcherReview!N15</f>
        <v>0</v>
      </c>
    </row>
    <row r="59" spans="1:9" ht="15.5" x14ac:dyDescent="0.35">
      <c r="A59" s="45" t="str">
        <f>ResearcherReview!C16</f>
        <v>Aircraft charter</v>
      </c>
      <c r="B59" s="45" t="str">
        <f>ResearcherReview!D16</f>
        <v>Aircraft charter requirements</v>
      </c>
      <c r="C59" s="46" t="str">
        <f>ResearcherReview!E16</f>
        <v>Select an answer</v>
      </c>
      <c r="D59" s="47" t="str">
        <f>ResearcherReview!G16</f>
        <v>n/a</v>
      </c>
      <c r="E59" s="52">
        <f>ResearcherReview!I54</f>
        <v>0</v>
      </c>
      <c r="F59" s="52" t="str">
        <f>ResearcherReview!K16</f>
        <v>-</v>
      </c>
      <c r="G59" s="52" t="str">
        <f>ResearcherReview!L16</f>
        <v>-</v>
      </c>
      <c r="H59" s="52" t="str">
        <f>ResearcherReview!M16</f>
        <v/>
      </c>
      <c r="I59" s="52">
        <f>ResearcherReview!N16</f>
        <v>0</v>
      </c>
    </row>
    <row r="60" spans="1:9" ht="15.5" x14ac:dyDescent="0.35">
      <c r="A60" s="45" t="str">
        <f>ResearcherReview!C17</f>
        <v>Boat support</v>
      </c>
      <c r="B60" s="45" t="str">
        <f>ResearcherReview!D17</f>
        <v>Boat, small (not larger vessels)</v>
      </c>
      <c r="C60" s="46" t="str">
        <f>ResearcherReview!E17</f>
        <v>Select an answer</v>
      </c>
      <c r="D60" s="47" t="str">
        <f>ResearcherReview!G17</f>
        <v>n/a</v>
      </c>
      <c r="E60" s="52">
        <f>ResearcherReview!I55</f>
        <v>0</v>
      </c>
      <c r="F60" s="52" t="str">
        <f>ResearcherReview!K17</f>
        <v>-</v>
      </c>
      <c r="G60" s="52" t="str">
        <f>ResearcherReview!L17</f>
        <v>-</v>
      </c>
      <c r="H60" s="52" t="str">
        <f>ResearcherReview!M17</f>
        <v/>
      </c>
      <c r="I60" s="52">
        <f>ResearcherReview!N17</f>
        <v>0</v>
      </c>
    </row>
    <row r="61" spans="1:9" ht="15.5" x14ac:dyDescent="0.35">
      <c r="A61" s="45" t="str">
        <f>ResearcherReview!C18</f>
        <v>Comms service</v>
      </c>
      <c r="B61" s="45" t="str">
        <f>ResearcherReview!D18</f>
        <v xml:space="preserve">Communications service </v>
      </c>
      <c r="C61" s="46" t="str">
        <f>ResearcherReview!E18</f>
        <v>Select an answer</v>
      </c>
      <c r="D61" s="47" t="str">
        <f>ResearcherReview!G18</f>
        <v>n/a</v>
      </c>
      <c r="E61" s="52">
        <f>ResearcherReview!I56</f>
        <v>0</v>
      </c>
      <c r="F61" s="52" t="str">
        <f>ResearcherReview!K18</f>
        <v>-</v>
      </c>
      <c r="G61" s="52" t="str">
        <f>ResearcherReview!L18</f>
        <v>-</v>
      </c>
      <c r="H61" s="52" t="str">
        <f>ResearcherReview!M18</f>
        <v/>
      </c>
      <c r="I61" s="52">
        <f>ResearcherReview!N18</f>
        <v>0</v>
      </c>
    </row>
    <row r="62" spans="1:9" ht="15.5" x14ac:dyDescent="0.35">
      <c r="A62" s="45" t="str">
        <f>ResearcherReview!C19</f>
        <v>Construction</v>
      </c>
      <c r="B62" s="45" t="str">
        <f>ResearcherReview!D19</f>
        <v>Construction, science</v>
      </c>
      <c r="C62" s="46" t="str">
        <f>ResearcherReview!E19</f>
        <v>Select an answer</v>
      </c>
      <c r="D62" s="47" t="str">
        <f>ResearcherReview!G19</f>
        <v>n/a</v>
      </c>
      <c r="E62" s="52">
        <f>ResearcherReview!I57</f>
        <v>0</v>
      </c>
      <c r="F62" s="52" t="str">
        <f>ResearcherReview!K19</f>
        <v>-</v>
      </c>
      <c r="G62" s="52" t="str">
        <f>ResearcherReview!L19</f>
        <v>-</v>
      </c>
      <c r="H62" s="52" t="str">
        <f>ResearcherReview!M19</f>
        <v/>
      </c>
      <c r="I62" s="52">
        <f>ResearcherReview!N19</f>
        <v>0</v>
      </c>
    </row>
    <row r="63" spans="1:9" ht="15.5" x14ac:dyDescent="0.35">
      <c r="A63" s="45" t="str">
        <f>ResearcherReview!C20</f>
        <v>Equipment</v>
      </c>
      <c r="B63" s="45" t="str">
        <f>ResearcherReview!D20</f>
        <v>Equipment, camping and safety</v>
      </c>
      <c r="C63" s="46" t="str">
        <f>ResearcherReview!E20</f>
        <v>Select an answer</v>
      </c>
      <c r="D63" s="47" t="str">
        <f>ResearcherReview!G20</f>
        <v>n/a</v>
      </c>
      <c r="E63" s="52">
        <f>ResearcherReview!I58</f>
        <v>0</v>
      </c>
      <c r="F63" s="52" t="str">
        <f>ResearcherReview!K20</f>
        <v>-</v>
      </c>
      <c r="G63" s="52" t="str">
        <f>ResearcherReview!L20</f>
        <v>-</v>
      </c>
      <c r="H63" s="52" t="str">
        <f>ResearcherReview!M20</f>
        <v/>
      </c>
      <c r="I63" s="52">
        <f>ResearcherReview!N20</f>
        <v>0</v>
      </c>
    </row>
    <row r="64" spans="1:9" ht="15.5" x14ac:dyDescent="0.35">
      <c r="A64" s="45" t="str">
        <f>ResearcherReview!C21</f>
        <v>Rents and leases</v>
      </c>
      <c r="B64" s="45" t="str">
        <f>ResearcherReview!D21</f>
        <v>Lab space, conexes, storage, etc.</v>
      </c>
      <c r="C64" s="46" t="str">
        <f>ResearcherReview!E21</f>
        <v>Select an answer</v>
      </c>
      <c r="D64" s="47" t="str">
        <f>ResearcherReview!G21</f>
        <v>n/a</v>
      </c>
      <c r="E64" s="52">
        <f>ResearcherReview!I59</f>
        <v>0</v>
      </c>
      <c r="F64" s="52" t="str">
        <f>ResearcherReview!K21</f>
        <v>-</v>
      </c>
      <c r="G64" s="52" t="str">
        <f>ResearcherReview!L21</f>
        <v>-</v>
      </c>
      <c r="H64" s="52" t="str">
        <f>ResearcherReview!M21</f>
        <v/>
      </c>
      <c r="I64" s="52">
        <f>ResearcherReview!N21</f>
        <v>0</v>
      </c>
    </row>
    <row r="65" spans="1:9" ht="15.5" x14ac:dyDescent="0.35">
      <c r="A65" s="45" t="str">
        <f>ResearcherReview!C22</f>
        <v xml:space="preserve">Outreach </v>
      </c>
      <c r="B65" s="45" t="str">
        <f>ResearcherReview!D22</f>
        <v>Outreach, Alaska only</v>
      </c>
      <c r="C65" s="46" t="str">
        <f>ResearcherReview!E22</f>
        <v>Select an answer</v>
      </c>
      <c r="D65" s="47" t="str">
        <f>ResearcherReview!G22</f>
        <v>n/a</v>
      </c>
      <c r="E65" s="52">
        <f>ResearcherReview!I60</f>
        <v>0</v>
      </c>
      <c r="F65" s="52" t="str">
        <f>ResearcherReview!K22</f>
        <v>-</v>
      </c>
      <c r="G65" s="52" t="str">
        <f>ResearcherReview!L22</f>
        <v>-</v>
      </c>
      <c r="H65" s="52" t="str">
        <f>ResearcherReview!M22</f>
        <v/>
      </c>
      <c r="I65" s="52">
        <f>ResearcherReview!N22</f>
        <v>0</v>
      </c>
    </row>
    <row r="66" spans="1:9" ht="15.5" x14ac:dyDescent="0.35">
      <c r="A66" s="45" t="str">
        <f>ResearcherReview!C24</f>
        <v>Vehicle use</v>
      </c>
      <c r="B66" s="45" t="str">
        <f>ResearcherReview!D24</f>
        <v>Vehicle usage by team</v>
      </c>
      <c r="C66" s="46" t="str">
        <f>ResearcherReview!E24</f>
        <v>Select an answer</v>
      </c>
      <c r="D66" s="47" t="str">
        <f>ResearcherReview!G24</f>
        <v>n/a</v>
      </c>
      <c r="E66" s="52">
        <f>ResearcherReview!I61</f>
        <v>0</v>
      </c>
      <c r="F66" s="52" t="str">
        <f>ResearcherReview!K24</f>
        <v>-</v>
      </c>
      <c r="G66" s="52" t="str">
        <f>ResearcherReview!L24</f>
        <v>-</v>
      </c>
      <c r="H66" s="52" t="str">
        <f>ResearcherReview!M24</f>
        <v/>
      </c>
      <c r="I66" s="52">
        <f>ResearcherReview!N24</f>
        <v>0</v>
      </c>
    </row>
    <row r="67" spans="1:9" ht="15.5" x14ac:dyDescent="0.35">
      <c r="A67" s="45" t="str">
        <f>ResearcherReview!C25</f>
        <v>Vehicle use</v>
      </c>
      <c r="B67" s="45" t="str">
        <f>ResearcherReview!D25</f>
        <v>Vehicle rental (truck, SM, ATV)</v>
      </c>
      <c r="C67" s="46" t="str">
        <f>ResearcherReview!E25</f>
        <v>Select an answer</v>
      </c>
      <c r="D67" s="47" t="str">
        <f>ResearcherReview!G25</f>
        <v>n/a</v>
      </c>
      <c r="E67" s="52">
        <f>ResearcherReview!I62</f>
        <v>0</v>
      </c>
      <c r="F67" s="52" t="str">
        <f>ResearcherReview!K25</f>
        <v>-</v>
      </c>
      <c r="G67" s="52" t="str">
        <f>ResearcherReview!L25</f>
        <v>-</v>
      </c>
      <c r="H67" s="52" t="str">
        <f>ResearcherReview!M25</f>
        <v/>
      </c>
      <c r="I67" s="52">
        <f>ResearcherReview!N25</f>
        <v>0</v>
      </c>
    </row>
    <row r="68" spans="1:9" ht="15.5" x14ac:dyDescent="0.35">
      <c r="A68" s="45" t="str">
        <f>ResearcherReview!C26</f>
        <v>Vessel charter</v>
      </c>
      <c r="B68" s="45" t="str">
        <f>ResearcherReview!D26</f>
        <v>Vessel charters usage</v>
      </c>
      <c r="C68" s="46" t="str">
        <f>ResearcherReview!E26</f>
        <v>Select an answer</v>
      </c>
      <c r="D68" s="47" t="str">
        <f>ResearcherReview!G26</f>
        <v>n/a</v>
      </c>
      <c r="E68" s="52">
        <f>ResearcherReview!I63</f>
        <v>0</v>
      </c>
      <c r="F68" s="52" t="str">
        <f>ResearcherReview!K26</f>
        <v>-</v>
      </c>
      <c r="G68" s="52" t="str">
        <f>ResearcherReview!L26</f>
        <v>-</v>
      </c>
      <c r="H68" s="52" t="str">
        <f>ResearcherReview!M26</f>
        <v/>
      </c>
      <c r="I68" s="52">
        <f>ResearcherReview!N26</f>
        <v>0</v>
      </c>
    </row>
    <row r="69" spans="1:9" ht="15.5" x14ac:dyDescent="0.35">
      <c r="A69" s="45" t="str">
        <f>ResearcherReview!C27</f>
        <v>Vessel charter</v>
      </c>
      <c r="B69" s="45" t="str">
        <f>ResearcherReview!D27</f>
        <v>Vessel charters, general</v>
      </c>
      <c r="C69" s="46" t="str">
        <f>ResearcherReview!E27</f>
        <v>Select an answer</v>
      </c>
      <c r="D69" s="47" t="str">
        <f>ResearcherReview!G27</f>
        <v>n/a</v>
      </c>
      <c r="E69" s="52">
        <f>ResearcherReview!I64</f>
        <v>0</v>
      </c>
      <c r="F69" s="52" t="str">
        <f>ResearcherReview!K27</f>
        <v>-</v>
      </c>
      <c r="G69" s="52" t="str">
        <f>ResearcherReview!L27</f>
        <v>-</v>
      </c>
      <c r="H69" s="52" t="str">
        <f>ResearcherReview!M27</f>
        <v/>
      </c>
      <c r="I69" s="52">
        <f>ResearcherReview!N27</f>
        <v>0</v>
      </c>
    </row>
    <row r="70" spans="1:9" ht="15.5" x14ac:dyDescent="0.35">
      <c r="A70" s="81" t="str">
        <f>ResearcherReview!C28</f>
        <v>ENVIRONMENTAL COMPLIANCE</v>
      </c>
      <c r="B70" s="82">
        <f>ResearcherReview!D72</f>
        <v>0</v>
      </c>
      <c r="C70" s="82">
        <f>ResearcherReview!E72</f>
        <v>0</v>
      </c>
      <c r="D70" s="54"/>
      <c r="E70" s="54"/>
      <c r="F70" s="54"/>
      <c r="G70" s="54"/>
      <c r="H70" s="54"/>
      <c r="I70" s="54"/>
    </row>
    <row r="71" spans="1:9" ht="15.5" x14ac:dyDescent="0.35">
      <c r="A71" s="45" t="str">
        <f>ResearcherReview!C31</f>
        <v>Enviro (AK only)</v>
      </c>
      <c r="B71" s="45" t="str">
        <f>ResearcherReview!D31</f>
        <v>Enviro, cultural resources</v>
      </c>
      <c r="C71" s="46" t="str">
        <f>ResearcherReview!E31</f>
        <v>Select an answer</v>
      </c>
      <c r="D71" s="47" t="str">
        <f>ResearcherReview!G31</f>
        <v>n/a</v>
      </c>
      <c r="E71" s="52">
        <f>ResearcherReview!I66</f>
        <v>0</v>
      </c>
      <c r="F71" s="52" t="str">
        <f>ResearcherReview!K31</f>
        <v>-</v>
      </c>
      <c r="G71" s="52" t="str">
        <f>ResearcherReview!L31</f>
        <v>-</v>
      </c>
      <c r="H71" s="52" t="str">
        <f>ResearcherReview!M31</f>
        <v/>
      </c>
      <c r="I71" s="52">
        <f>ResearcherReview!N31</f>
        <v>0</v>
      </c>
    </row>
    <row r="72" spans="1:9" ht="15.5" x14ac:dyDescent="0.35">
      <c r="A72" s="45" t="str">
        <f>ResearcherReview!C32</f>
        <v>Enviro (AK only)</v>
      </c>
      <c r="B72" s="45" t="str">
        <f>ResearcherReview!D32</f>
        <v>Enviro, endangered species</v>
      </c>
      <c r="C72" s="46" t="str">
        <f>ResearcherReview!E32</f>
        <v>Select an answer</v>
      </c>
      <c r="D72" s="47" t="str">
        <f>ResearcherReview!G32</f>
        <v>n/a</v>
      </c>
      <c r="E72" s="52">
        <f>ResearcherReview!I67</f>
        <v>0</v>
      </c>
      <c r="F72" s="52" t="str">
        <f>ResearcherReview!K32</f>
        <v>-</v>
      </c>
      <c r="G72" s="52" t="str">
        <f>ResearcherReview!L32</f>
        <v>-</v>
      </c>
      <c r="H72" s="52" t="str">
        <f>ResearcherReview!M32</f>
        <v/>
      </c>
      <c r="I72" s="52">
        <f>ResearcherReview!N32</f>
        <v>0</v>
      </c>
    </row>
    <row r="73" spans="1:9" ht="15.5" x14ac:dyDescent="0.35">
      <c r="A73" s="45" t="str">
        <f>ResearcherReview!C33</f>
        <v>Enviro (AK only)</v>
      </c>
      <c r="B73" s="45" t="str">
        <f>ResearcherReview!D33</f>
        <v>Enviro, other (BLM, permitting)</v>
      </c>
      <c r="C73" s="46" t="str">
        <f>ResearcherReview!E33</f>
        <v>Select an answer</v>
      </c>
      <c r="D73" s="47" t="str">
        <f>ResearcherReview!G33</f>
        <v>n/a</v>
      </c>
      <c r="E73" s="52">
        <f>ResearcherReview!I68</f>
        <v>0</v>
      </c>
      <c r="F73" s="52" t="str">
        <f>ResearcherReview!K33</f>
        <v>-</v>
      </c>
      <c r="G73" s="52" t="str">
        <f>ResearcherReview!L33</f>
        <v>-</v>
      </c>
      <c r="H73" s="52" t="str">
        <f>ResearcherReview!M33</f>
        <v/>
      </c>
      <c r="I73" s="52">
        <f>ResearcherReview!N33</f>
        <v>0</v>
      </c>
    </row>
    <row r="74" spans="1:9" ht="15.5" x14ac:dyDescent="0.35">
      <c r="A74" s="81" t="str">
        <f>ResearcherReview!C37</f>
        <v>HEALTH AND SAFETY (HSE)</v>
      </c>
      <c r="B74" s="82">
        <f>ResearcherReview!C77</f>
        <v>0</v>
      </c>
      <c r="C74" s="82">
        <f>ResearcherReview!D77</f>
        <v>0</v>
      </c>
      <c r="D74" s="54"/>
      <c r="E74" s="54"/>
      <c r="F74" s="54"/>
      <c r="G74" s="54"/>
      <c r="H74" s="54"/>
      <c r="I74" s="54"/>
    </row>
    <row r="75" spans="1:9" ht="15.5" x14ac:dyDescent="0.35">
      <c r="A75" s="45" t="str">
        <f>ResearcherReview!C38</f>
        <v>HSE</v>
      </c>
      <c r="B75" s="45" t="str">
        <f>ResearcherReview!D38</f>
        <v>Explosives use</v>
      </c>
      <c r="C75" s="46" t="str">
        <f>ResearcherReview!E38</f>
        <v>Select an answer</v>
      </c>
      <c r="D75" s="47" t="str">
        <f>ResearcherReview!G38</f>
        <v>n/a</v>
      </c>
      <c r="E75" s="52">
        <f>ResearcherReview!I70</f>
        <v>0</v>
      </c>
      <c r="F75" s="52" t="str">
        <f>ResearcherReview!K38</f>
        <v>-</v>
      </c>
      <c r="G75" s="52" t="str">
        <f>ResearcherReview!L38</f>
        <v>-</v>
      </c>
      <c r="H75" s="52" t="str">
        <f>ResearcherReview!M38</f>
        <v/>
      </c>
      <c r="I75" s="52">
        <f>ResearcherReview!N38</f>
        <v>0</v>
      </c>
    </row>
    <row r="76" spans="1:9" ht="15.5" x14ac:dyDescent="0.35">
      <c r="A76" s="45" t="str">
        <f>ResearcherReview!C39</f>
        <v>HSE</v>
      </c>
      <c r="B76" s="45" t="str">
        <f>ResearcherReview!D39</f>
        <v xml:space="preserve">Use of haz chemicals or materials </v>
      </c>
      <c r="C76" s="46" t="str">
        <f>ResearcherReview!E39</f>
        <v>Select an answer</v>
      </c>
      <c r="D76" s="47" t="str">
        <f>ResearcherReview!G39</f>
        <v>n/a</v>
      </c>
      <c r="E76" s="52">
        <f>ResearcherReview!I71</f>
        <v>0</v>
      </c>
      <c r="F76" s="52" t="str">
        <f>ResearcherReview!K39</f>
        <v>-</v>
      </c>
      <c r="G76" s="52" t="str">
        <f>ResearcherReview!L39</f>
        <v>-</v>
      </c>
      <c r="H76" s="52" t="str">
        <f>ResearcherReview!M39</f>
        <v/>
      </c>
      <c r="I76" s="52">
        <f>ResearcherReview!N39</f>
        <v>0</v>
      </c>
    </row>
    <row r="77" spans="1:9" ht="15.5" x14ac:dyDescent="0.35">
      <c r="A77" s="45" t="str">
        <f>ResearcherReview!C40</f>
        <v>HSE</v>
      </c>
      <c r="B77" s="45" t="str">
        <f>ResearcherReview!D40</f>
        <v>Hazardous waste</v>
      </c>
      <c r="C77" s="46" t="str">
        <f>ResearcherReview!E40</f>
        <v>Select an answer</v>
      </c>
      <c r="D77" s="47" t="str">
        <f>ResearcherReview!G40</f>
        <v>n/a</v>
      </c>
      <c r="E77" s="52">
        <f>ResearcherReview!I72</f>
        <v>0</v>
      </c>
      <c r="F77" s="52" t="str">
        <f>ResearcherReview!K40</f>
        <v>-</v>
      </c>
      <c r="G77" s="52" t="str">
        <f>ResearcherReview!L40</f>
        <v>-</v>
      </c>
      <c r="H77" s="52" t="str">
        <f>ResearcherReview!M40</f>
        <v/>
      </c>
      <c r="I77" s="52">
        <f>ResearcherReview!N40</f>
        <v>0</v>
      </c>
    </row>
    <row r="78" spans="1:9" ht="15.5" x14ac:dyDescent="0.35">
      <c r="A78" s="45" t="str">
        <f>ResearcherReview!C41</f>
        <v>HSE</v>
      </c>
      <c r="B78" s="45" t="str">
        <f>ResearcherReview!D41</f>
        <v xml:space="preserve">Exposure to industrial health hazards </v>
      </c>
      <c r="C78" s="46" t="str">
        <f>ResearcherReview!E41</f>
        <v>Select an answer</v>
      </c>
      <c r="D78" s="47" t="str">
        <f>ResearcherReview!G41</f>
        <v>n/a</v>
      </c>
      <c r="E78" s="52">
        <f>ResearcherReview!I73</f>
        <v>0</v>
      </c>
      <c r="F78" s="52" t="str">
        <f>ResearcherReview!K41</f>
        <v>-</v>
      </c>
      <c r="G78" s="52" t="str">
        <f>ResearcherReview!L41</f>
        <v>-</v>
      </c>
      <c r="H78" s="52" t="str">
        <f>ResearcherReview!M41</f>
        <v/>
      </c>
      <c r="I78" s="52">
        <f>ResearcherReview!N41</f>
        <v>0</v>
      </c>
    </row>
    <row r="79" spans="1:9" ht="15.5" x14ac:dyDescent="0.35">
      <c r="A79" s="45" t="str">
        <f>ResearcherReview!C42</f>
        <v>HSE</v>
      </c>
      <c r="B79" s="45" t="str">
        <f>ResearcherReview!D42</f>
        <v>Firearms Use</v>
      </c>
      <c r="C79" s="46" t="str">
        <f>ResearcherReview!E42</f>
        <v>Select an answer</v>
      </c>
      <c r="D79" s="47" t="str">
        <f>ResearcherReview!G42</f>
        <v>n/a</v>
      </c>
      <c r="E79" s="52">
        <f>ResearcherReview!I74</f>
        <v>0</v>
      </c>
      <c r="F79" s="52" t="str">
        <f>ResearcherReview!K42</f>
        <v>-</v>
      </c>
      <c r="G79" s="52" t="str">
        <f>ResearcherReview!L42</f>
        <v>-</v>
      </c>
      <c r="H79" s="52" t="str">
        <f>ResearcherReview!M42</f>
        <v/>
      </c>
      <c r="I79" s="52">
        <f>ResearcherReview!N42</f>
        <v>0</v>
      </c>
    </row>
    <row r="80" spans="1:9" ht="15.5" x14ac:dyDescent="0.35">
      <c r="A80" s="45" t="str">
        <f>ResearcherReview!C43</f>
        <v>Other</v>
      </c>
      <c r="B80" s="45" t="str">
        <f>ResearcherReview!D43</f>
        <v>Other considerations, "X" factor</v>
      </c>
      <c r="C80" s="53" t="str">
        <f>ResearcherReview!E43</f>
        <v>Add any other risks applicable to your project</v>
      </c>
      <c r="D80" s="47" t="str">
        <f>ResearcherReview!G43</f>
        <v>TBD</v>
      </c>
      <c r="E80" s="52"/>
      <c r="F80" s="52" t="str">
        <f>ResearcherReview!K42</f>
        <v>-</v>
      </c>
      <c r="G80" s="52" t="str">
        <f>ResearcherReview!L42</f>
        <v>-</v>
      </c>
      <c r="H80" s="52" t="str">
        <f>ResearcherReview!M42</f>
        <v/>
      </c>
      <c r="I80" s="52">
        <f>ResearcherReview!N42</f>
        <v>0</v>
      </c>
    </row>
  </sheetData>
  <autoFilter ref="A1:D80" xr:uid="{EB41D663-1272-4FC8-BEB2-02C32B2FD2F6}"/>
  <mergeCells count="10">
    <mergeCell ref="A70:C70"/>
    <mergeCell ref="A74:C74"/>
    <mergeCell ref="A3:C3"/>
    <mergeCell ref="A37:C37"/>
    <mergeCell ref="A46:C46"/>
    <mergeCell ref="A54:C54"/>
    <mergeCell ref="A57:C57"/>
    <mergeCell ref="A11:C11"/>
    <mergeCell ref="A14:C14"/>
    <mergeCell ref="A28:C28"/>
  </mergeCells>
  <conditionalFormatting sqref="D1:D1048576">
    <cfRule type="cellIs" dxfId="63" priority="43" operator="between">
      <formula>1</formula>
      <formula>10</formula>
    </cfRule>
    <cfRule type="cellIs" dxfId="62" priority="42" operator="between">
      <formula>11</formula>
      <formula>20</formula>
    </cfRule>
    <cfRule type="cellIs" dxfId="61" priority="41" operator="between">
      <formula>21</formula>
      <formula>100</formula>
    </cfRule>
  </conditionalFormatting>
  <conditionalFormatting sqref="D4:D10">
    <cfRule type="cellIs" dxfId="60" priority="86" operator="equal">
      <formula>2</formula>
    </cfRule>
    <cfRule type="cellIs" priority="85" operator="equal">
      <formula>3</formula>
    </cfRule>
    <cfRule type="cellIs" dxfId="59" priority="87" operator="between">
      <formula>0</formula>
      <formula>1</formula>
    </cfRule>
  </conditionalFormatting>
  <conditionalFormatting sqref="D12:D13">
    <cfRule type="cellIs" dxfId="58" priority="83" operator="between">
      <formula>0</formula>
      <formula>1</formula>
    </cfRule>
    <cfRule type="cellIs" dxfId="57" priority="82" operator="equal">
      <formula>2</formula>
    </cfRule>
    <cfRule type="cellIs" priority="81" operator="equal">
      <formula>3</formula>
    </cfRule>
  </conditionalFormatting>
  <conditionalFormatting sqref="D15:D27">
    <cfRule type="cellIs" dxfId="56" priority="79" operator="between">
      <formula>0</formula>
      <formula>1</formula>
    </cfRule>
    <cfRule type="cellIs" dxfId="55" priority="78" operator="equal">
      <formula>2</formula>
    </cfRule>
    <cfRule type="cellIs" priority="77" operator="equal">
      <formula>3</formula>
    </cfRule>
  </conditionalFormatting>
  <conditionalFormatting sqref="D29:D36">
    <cfRule type="cellIs" priority="33" operator="equal">
      <formula>3</formula>
    </cfRule>
    <cfRule type="cellIs" dxfId="54" priority="34" operator="equal">
      <formula>2</formula>
    </cfRule>
    <cfRule type="cellIs" dxfId="53" priority="35" operator="between">
      <formula>0</formula>
      <formula>1</formula>
    </cfRule>
  </conditionalFormatting>
  <conditionalFormatting sqref="D38:D43">
    <cfRule type="cellIs" dxfId="52" priority="67" operator="between">
      <formula>0</formula>
      <formula>1</formula>
    </cfRule>
    <cfRule type="cellIs" dxfId="51" priority="66" operator="equal">
      <formula>2</formula>
    </cfRule>
    <cfRule type="cellIs" priority="65" operator="equal">
      <formula>3</formula>
    </cfRule>
  </conditionalFormatting>
  <conditionalFormatting sqref="D47:D53">
    <cfRule type="cellIs" priority="61" operator="equal">
      <formula>3</formula>
    </cfRule>
    <cfRule type="cellIs" dxfId="50" priority="62" operator="equal">
      <formula>2</formula>
    </cfRule>
    <cfRule type="cellIs" dxfId="49" priority="63" operator="between">
      <formula>0</formula>
      <formula>1</formula>
    </cfRule>
  </conditionalFormatting>
  <conditionalFormatting sqref="D55:D56">
    <cfRule type="cellIs" dxfId="48" priority="58" operator="equal">
      <formula>2</formula>
    </cfRule>
    <cfRule type="cellIs" priority="57" operator="equal">
      <formula>3</formula>
    </cfRule>
    <cfRule type="cellIs" dxfId="47" priority="59" operator="between">
      <formula>0</formula>
      <formula>1</formula>
    </cfRule>
  </conditionalFormatting>
  <conditionalFormatting sqref="D58:D69">
    <cfRule type="cellIs" dxfId="46" priority="55" operator="between">
      <formula>0</formula>
      <formula>1</formula>
    </cfRule>
    <cfRule type="cellIs" dxfId="45" priority="54" operator="equal">
      <formula>2</formula>
    </cfRule>
    <cfRule type="cellIs" priority="53" operator="equal">
      <formula>3</formula>
    </cfRule>
  </conditionalFormatting>
  <conditionalFormatting sqref="D71:D73">
    <cfRule type="cellIs" dxfId="44" priority="51" operator="between">
      <formula>0</formula>
      <formula>1</formula>
    </cfRule>
    <cfRule type="cellIs" dxfId="43" priority="50" operator="equal">
      <formula>2</formula>
    </cfRule>
    <cfRule type="cellIs" priority="49" operator="equal">
      <formula>3</formula>
    </cfRule>
  </conditionalFormatting>
  <conditionalFormatting sqref="D75:D80">
    <cfRule type="cellIs" priority="45" operator="equal">
      <formula>3</formula>
    </cfRule>
    <cfRule type="cellIs" dxfId="42" priority="47" operator="between">
      <formula>0</formula>
      <formula>1</formula>
    </cfRule>
    <cfRule type="cellIs" dxfId="41" priority="46" operator="equal">
      <formula>2</formula>
    </cfRule>
  </conditionalFormatting>
  <conditionalFormatting sqref="D4:H10">
    <cfRule type="cellIs" dxfId="40" priority="84" operator="equal">
      <formula>3</formula>
    </cfRule>
  </conditionalFormatting>
  <conditionalFormatting sqref="D12:H13">
    <cfRule type="cellIs" dxfId="39" priority="80" operator="equal">
      <formula>3</formula>
    </cfRule>
  </conditionalFormatting>
  <conditionalFormatting sqref="D15:H27">
    <cfRule type="cellIs" dxfId="38" priority="76" operator="equal">
      <formula>3</formula>
    </cfRule>
  </conditionalFormatting>
  <conditionalFormatting sqref="D38:H43">
    <cfRule type="cellIs" dxfId="37" priority="64" operator="equal">
      <formula>3</formula>
    </cfRule>
  </conditionalFormatting>
  <conditionalFormatting sqref="D47:H53">
    <cfRule type="cellIs" dxfId="36" priority="60" operator="equal">
      <formula>3</formula>
    </cfRule>
  </conditionalFormatting>
  <conditionalFormatting sqref="D55:H56">
    <cfRule type="cellIs" dxfId="35" priority="56" operator="equal">
      <formula>3</formula>
    </cfRule>
  </conditionalFormatting>
  <conditionalFormatting sqref="D58:H69">
    <cfRule type="cellIs" dxfId="34" priority="52" operator="equal">
      <formula>3</formula>
    </cfRule>
  </conditionalFormatting>
  <conditionalFormatting sqref="D71:H73">
    <cfRule type="cellIs" dxfId="33" priority="48" operator="equal">
      <formula>3</formula>
    </cfRule>
  </conditionalFormatting>
  <conditionalFormatting sqref="D75:H80">
    <cfRule type="cellIs" dxfId="32" priority="44" operator="equal">
      <formula>3</formula>
    </cfRule>
  </conditionalFormatting>
  <conditionalFormatting sqref="D29:I36">
    <cfRule type="cellIs" dxfId="31" priority="1" operator="equal">
      <formula>3</formula>
    </cfRule>
  </conditionalFormatting>
  <conditionalFormatting sqref="E81:H1048576">
    <cfRule type="cellIs" dxfId="30" priority="127" operator="equal">
      <formula>3</formula>
    </cfRule>
  </conditionalFormatting>
  <conditionalFormatting sqref="E4:I10 E12:I13">
    <cfRule type="cellIs" dxfId="29" priority="30" operator="equal">
      <formula>2</formula>
    </cfRule>
    <cfRule type="cellIs" dxfId="28" priority="31" operator="equal">
      <formula>1</formula>
    </cfRule>
  </conditionalFormatting>
  <conditionalFormatting sqref="E15:I27">
    <cfRule type="cellIs" dxfId="27" priority="20" operator="equal">
      <formula>1</formula>
    </cfRule>
    <cfRule type="cellIs" dxfId="26" priority="19" operator="equal">
      <formula>2</formula>
    </cfRule>
  </conditionalFormatting>
  <conditionalFormatting sqref="E29:I36">
    <cfRule type="cellIs" dxfId="25" priority="3" operator="equal">
      <formula>1</formula>
    </cfRule>
    <cfRule type="cellIs" dxfId="24" priority="2" operator="equal">
      <formula>2</formula>
    </cfRule>
  </conditionalFormatting>
  <conditionalFormatting sqref="E38:I43">
    <cfRule type="cellIs" dxfId="23" priority="18" operator="equal">
      <formula>1</formula>
    </cfRule>
    <cfRule type="cellIs" dxfId="22" priority="17" operator="equal">
      <formula>2</formula>
    </cfRule>
  </conditionalFormatting>
  <conditionalFormatting sqref="E47:I53">
    <cfRule type="cellIs" dxfId="21" priority="24" operator="equal">
      <formula>1</formula>
    </cfRule>
    <cfRule type="cellIs" dxfId="20" priority="23" operator="equal">
      <formula>2</formula>
    </cfRule>
  </conditionalFormatting>
  <conditionalFormatting sqref="E55:I56">
    <cfRule type="cellIs" dxfId="19" priority="22" operator="equal">
      <formula>1</formula>
    </cfRule>
    <cfRule type="cellIs" dxfId="18" priority="21" operator="equal">
      <formula>2</formula>
    </cfRule>
  </conditionalFormatting>
  <conditionalFormatting sqref="E58:I69">
    <cfRule type="cellIs" dxfId="17" priority="26" operator="equal">
      <formula>1</formula>
    </cfRule>
    <cfRule type="cellIs" dxfId="16" priority="25" operator="equal">
      <formula>2</formula>
    </cfRule>
  </conditionalFormatting>
  <conditionalFormatting sqref="E71:I73">
    <cfRule type="cellIs" dxfId="15" priority="16" operator="equal">
      <formula>1</formula>
    </cfRule>
    <cfRule type="cellIs" dxfId="14" priority="15" operator="equal">
      <formula>2</formula>
    </cfRule>
  </conditionalFormatting>
  <conditionalFormatting sqref="E75:I1048576">
    <cfRule type="cellIs" dxfId="13" priority="14" operator="equal">
      <formula>1</formula>
    </cfRule>
    <cfRule type="cellIs" dxfId="12" priority="13" operator="equal">
      <formula>2</formula>
    </cfRule>
  </conditionalFormatting>
  <conditionalFormatting sqref="I4:I10">
    <cfRule type="cellIs" dxfId="11" priority="12" operator="equal">
      <formula>3</formula>
    </cfRule>
  </conditionalFormatting>
  <conditionalFormatting sqref="I12:I13">
    <cfRule type="cellIs" dxfId="10" priority="11" operator="equal">
      <formula>3</formula>
    </cfRule>
  </conditionalFormatting>
  <conditionalFormatting sqref="I15:I27">
    <cfRule type="cellIs" dxfId="9" priority="10" operator="equal">
      <formula>3</formula>
    </cfRule>
  </conditionalFormatting>
  <conditionalFormatting sqref="I38:I43">
    <cfRule type="cellIs" dxfId="8" priority="9" operator="equal">
      <formula>3</formula>
    </cfRule>
  </conditionalFormatting>
  <conditionalFormatting sqref="I47:I53">
    <cfRule type="cellIs" dxfId="7" priority="8" operator="equal">
      <formula>3</formula>
    </cfRule>
  </conditionalFormatting>
  <conditionalFormatting sqref="I55:I56">
    <cfRule type="cellIs" dxfId="6" priority="7" operator="equal">
      <formula>3</formula>
    </cfRule>
  </conditionalFormatting>
  <conditionalFormatting sqref="I58:I69">
    <cfRule type="cellIs" dxfId="5" priority="6" operator="equal">
      <formula>3</formula>
    </cfRule>
  </conditionalFormatting>
  <conditionalFormatting sqref="I71:I73">
    <cfRule type="cellIs" dxfId="4" priority="5" operator="equal">
      <formula>3</formula>
    </cfRule>
  </conditionalFormatting>
  <conditionalFormatting sqref="I75:I1048576">
    <cfRule type="cellIs" dxfId="3" priority="4" operator="equal">
      <formula>3</formula>
    </cfRule>
  </conditionalFormatting>
  <pageMargins left="0.2" right="0.2" top="0.75" bottom="0.5" header="0.3" footer="0.3"/>
  <pageSetup scale="48" fitToHeight="0" orientation="landscape" horizontalDpi="4294967293" verticalDpi="1200" r:id="rId1"/>
  <headerFooter>
    <oddHeader>&amp;C&amp;24PROPOSAL RISK EVALUATION (PRE) AND PROPOSAL COST EVALUATION (PCE) - PRE AWARD</oddHeader>
    <oddFooter>&amp;CNOTE: EVALUTION IS BASED ON LIMITED INFORMATION PROVIDED BY THE PI OR FROM THE ORIGINAL PROPOSAL SUBMITTED TO NSF.  THIS IS A HIGH-LEVEL EVALUTION.  IF THE PROJECT IS FUNDED, A FULL RISK ASSESSMENT SHOULD BE CONDUCTED BY THE RESEARCH TEAM.</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EEF91-8739-4A3D-9D27-AC3FC559479B}">
  <sheetPr>
    <pageSetUpPr fitToPage="1"/>
  </sheetPr>
  <dimension ref="A1:J894"/>
  <sheetViews>
    <sheetView topLeftCell="D1" zoomScale="110" zoomScaleNormal="110" workbookViewId="0">
      <pane ySplit="1" topLeftCell="A19" activePane="bottomLeft" state="frozen"/>
      <selection activeCell="C1" sqref="C1:M1"/>
      <selection pane="bottomLeft" activeCell="I22" sqref="I22"/>
    </sheetView>
  </sheetViews>
  <sheetFormatPr defaultColWidth="8" defaultRowHeight="14.5" x14ac:dyDescent="0.35"/>
  <cols>
    <col min="1" max="1" width="12.75" style="20" customWidth="1"/>
    <col min="2" max="2" width="22.25" style="1" bestFit="1" customWidth="1"/>
    <col min="3" max="3" width="13.75" style="20" customWidth="1"/>
    <col min="4" max="4" width="66.58203125" style="20" customWidth="1"/>
    <col min="5" max="6" width="10" style="2" customWidth="1"/>
    <col min="7" max="7" width="29.58203125" style="21" customWidth="1"/>
    <col min="8" max="8" width="19" style="21" customWidth="1"/>
    <col min="9" max="9" width="23.5" style="21" customWidth="1"/>
    <col min="10" max="16384" width="8" style="20"/>
  </cols>
  <sheetData>
    <row r="1" spans="1:10" x14ac:dyDescent="0.35">
      <c r="A1" s="9" t="s">
        <v>108</v>
      </c>
      <c r="B1" s="9" t="s">
        <v>79</v>
      </c>
      <c r="C1" s="32" t="s">
        <v>65</v>
      </c>
      <c r="D1" s="32" t="s">
        <v>66</v>
      </c>
      <c r="E1" s="59" t="s">
        <v>61</v>
      </c>
      <c r="F1" s="59" t="s">
        <v>64</v>
      </c>
      <c r="G1" s="31" t="s">
        <v>10</v>
      </c>
      <c r="H1" s="31" t="s">
        <v>67</v>
      </c>
      <c r="I1" s="31" t="s">
        <v>12</v>
      </c>
      <c r="J1" s="20" t="s">
        <v>2</v>
      </c>
    </row>
    <row r="2" spans="1:10" x14ac:dyDescent="0.35">
      <c r="A2" s="24">
        <f>VLOOKUP(B2,ResearcherReview!A:B,2,FALSE)</f>
        <v>1</v>
      </c>
      <c r="B2" s="56" t="s">
        <v>120</v>
      </c>
      <c r="C2" s="24" t="s">
        <v>68</v>
      </c>
      <c r="D2" s="71" t="s">
        <v>170</v>
      </c>
      <c r="E2" s="5" t="s">
        <v>1</v>
      </c>
      <c r="F2" s="66" t="s">
        <v>1</v>
      </c>
      <c r="G2" s="22" t="s">
        <v>69</v>
      </c>
      <c r="H2" s="25" t="s">
        <v>69</v>
      </c>
      <c r="I2" s="25"/>
    </row>
    <row r="3" spans="1:10" x14ac:dyDescent="0.35">
      <c r="A3" s="24">
        <f>VLOOKUP(B3,ResearcherReview!A:B,2,FALSE)</f>
        <v>1</v>
      </c>
      <c r="B3" s="56" t="s">
        <v>120</v>
      </c>
      <c r="C3" s="24" t="s">
        <v>68</v>
      </c>
      <c r="D3" s="26" t="s">
        <v>174</v>
      </c>
      <c r="E3" s="5" t="s">
        <v>1</v>
      </c>
      <c r="F3" s="5">
        <v>0</v>
      </c>
      <c r="G3" s="22" t="s">
        <v>69</v>
      </c>
      <c r="H3" s="25" t="s">
        <v>69</v>
      </c>
      <c r="I3" s="25"/>
    </row>
    <row r="4" spans="1:10" ht="26.5" x14ac:dyDescent="0.35">
      <c r="A4" s="24">
        <f>VLOOKUP(B4,ResearcherReview!A:B,2,FALSE)</f>
        <v>1</v>
      </c>
      <c r="B4" s="56" t="s">
        <v>120</v>
      </c>
      <c r="C4" s="24" t="s">
        <v>68</v>
      </c>
      <c r="D4" s="26" t="s">
        <v>175</v>
      </c>
      <c r="E4" s="5" t="s">
        <v>1</v>
      </c>
      <c r="F4" s="5">
        <v>1</v>
      </c>
      <c r="G4" s="22" t="s">
        <v>69</v>
      </c>
      <c r="H4" s="25" t="s">
        <v>69</v>
      </c>
      <c r="I4" s="25"/>
    </row>
    <row r="5" spans="1:10" ht="26.5" x14ac:dyDescent="0.35">
      <c r="A5" s="24">
        <f>VLOOKUP(B5,ResearcherReview!A:B,2,FALSE)</f>
        <v>1</v>
      </c>
      <c r="B5" s="56" t="s">
        <v>120</v>
      </c>
      <c r="C5" s="24" t="s">
        <v>68</v>
      </c>
      <c r="D5" s="26" t="s">
        <v>176</v>
      </c>
      <c r="E5" s="5" t="s">
        <v>1</v>
      </c>
      <c r="F5" s="5">
        <v>3</v>
      </c>
      <c r="G5" s="22" t="s">
        <v>158</v>
      </c>
      <c r="H5" s="25" t="s">
        <v>69</v>
      </c>
      <c r="I5" s="25"/>
    </row>
    <row r="6" spans="1:10" x14ac:dyDescent="0.35">
      <c r="A6" s="24">
        <f>VLOOKUP(B6,ResearcherReview!A:B,2,FALSE)</f>
        <v>2</v>
      </c>
      <c r="B6" s="56" t="s">
        <v>80</v>
      </c>
      <c r="C6" s="24" t="s">
        <v>68</v>
      </c>
      <c r="D6" s="71" t="s">
        <v>170</v>
      </c>
      <c r="E6" s="5" t="s">
        <v>1</v>
      </c>
      <c r="F6" s="66" t="s">
        <v>1</v>
      </c>
      <c r="G6" s="22" t="s">
        <v>69</v>
      </c>
      <c r="H6" s="25" t="s">
        <v>69</v>
      </c>
      <c r="I6" s="25"/>
    </row>
    <row r="7" spans="1:10" x14ac:dyDescent="0.35">
      <c r="A7" s="24">
        <f>VLOOKUP(B7,ResearcherReview!A:B,2,FALSE)</f>
        <v>2</v>
      </c>
      <c r="B7" s="65" t="s">
        <v>80</v>
      </c>
      <c r="C7" s="24" t="s">
        <v>121</v>
      </c>
      <c r="D7" s="26" t="s">
        <v>177</v>
      </c>
      <c r="E7" s="5">
        <v>1</v>
      </c>
      <c r="F7" s="5">
        <v>0</v>
      </c>
      <c r="G7" s="22" t="s">
        <v>69</v>
      </c>
      <c r="H7" s="25" t="s">
        <v>69</v>
      </c>
      <c r="I7" s="69" t="s">
        <v>159</v>
      </c>
    </row>
    <row r="8" spans="1:10" ht="26.5" x14ac:dyDescent="0.35">
      <c r="A8" s="24">
        <f>VLOOKUP(B8,ResearcherReview!A:B,2,FALSE)</f>
        <v>2</v>
      </c>
      <c r="B8" s="56" t="s">
        <v>80</v>
      </c>
      <c r="C8" s="24" t="s">
        <v>121</v>
      </c>
      <c r="D8" s="26" t="s">
        <v>183</v>
      </c>
      <c r="E8" s="5">
        <v>2</v>
      </c>
      <c r="F8" s="5">
        <v>1</v>
      </c>
      <c r="G8" s="22" t="s">
        <v>69</v>
      </c>
      <c r="H8" s="22" t="s">
        <v>135</v>
      </c>
      <c r="I8" s="69" t="s">
        <v>159</v>
      </c>
    </row>
    <row r="9" spans="1:10" ht="39.5" x14ac:dyDescent="0.35">
      <c r="A9" s="24">
        <f>VLOOKUP(B9,ResearcherReview!A:B,2,FALSE)</f>
        <v>2</v>
      </c>
      <c r="B9" s="56" t="s">
        <v>80</v>
      </c>
      <c r="C9" s="24" t="s">
        <v>121</v>
      </c>
      <c r="D9" s="26" t="s">
        <v>184</v>
      </c>
      <c r="E9" s="5">
        <v>3</v>
      </c>
      <c r="F9" s="5">
        <v>2</v>
      </c>
      <c r="G9" s="22" t="s">
        <v>147</v>
      </c>
      <c r="H9" s="22" t="s">
        <v>135</v>
      </c>
      <c r="I9" s="69" t="s">
        <v>159</v>
      </c>
    </row>
    <row r="10" spans="1:10" x14ac:dyDescent="0.35">
      <c r="A10" s="24">
        <f>VLOOKUP(B10,ResearcherReview!A:B,2,FALSE)</f>
        <v>3</v>
      </c>
      <c r="B10" s="56" t="s">
        <v>118</v>
      </c>
      <c r="C10" s="24" t="s">
        <v>68</v>
      </c>
      <c r="D10" s="71" t="s">
        <v>170</v>
      </c>
      <c r="E10" s="5" t="s">
        <v>1</v>
      </c>
      <c r="F10" s="66" t="s">
        <v>1</v>
      </c>
      <c r="G10" s="22" t="s">
        <v>69</v>
      </c>
      <c r="H10" s="25" t="s">
        <v>69</v>
      </c>
      <c r="I10" s="25"/>
    </row>
    <row r="11" spans="1:10" x14ac:dyDescent="0.35">
      <c r="A11" s="24">
        <f>VLOOKUP(B11,ResearcherReview!A:B,2,FALSE)</f>
        <v>3</v>
      </c>
      <c r="B11" s="56" t="s">
        <v>118</v>
      </c>
      <c r="C11" s="24" t="s">
        <v>70</v>
      </c>
      <c r="D11" s="26" t="s">
        <v>178</v>
      </c>
      <c r="E11" s="58">
        <v>1</v>
      </c>
      <c r="F11" s="5" t="s">
        <v>1</v>
      </c>
      <c r="G11" s="22" t="s">
        <v>69</v>
      </c>
      <c r="H11" s="22" t="s">
        <v>69</v>
      </c>
      <c r="I11" s="69" t="s">
        <v>159</v>
      </c>
    </row>
    <row r="12" spans="1:10" ht="26.5" x14ac:dyDescent="0.35">
      <c r="A12" s="24">
        <f>VLOOKUP(B12,ResearcherReview!A:B,2,FALSE)</f>
        <v>3</v>
      </c>
      <c r="B12" s="56" t="s">
        <v>118</v>
      </c>
      <c r="C12" s="24" t="s">
        <v>70</v>
      </c>
      <c r="D12" s="26" t="s">
        <v>179</v>
      </c>
      <c r="E12" s="58">
        <v>2</v>
      </c>
      <c r="F12" s="5" t="s">
        <v>1</v>
      </c>
      <c r="G12" s="22" t="s">
        <v>69</v>
      </c>
      <c r="H12" s="22" t="s">
        <v>69</v>
      </c>
      <c r="I12" s="69" t="s">
        <v>159</v>
      </c>
    </row>
    <row r="13" spans="1:10" ht="39.5" x14ac:dyDescent="0.35">
      <c r="A13" s="24">
        <f>VLOOKUP(B13,ResearcherReview!A:B,2,FALSE)</f>
        <v>3</v>
      </c>
      <c r="B13" s="56" t="s">
        <v>118</v>
      </c>
      <c r="C13" s="24" t="s">
        <v>70</v>
      </c>
      <c r="D13" s="26" t="s">
        <v>185</v>
      </c>
      <c r="E13" s="58">
        <v>3</v>
      </c>
      <c r="F13" s="5" t="s">
        <v>1</v>
      </c>
      <c r="G13" s="22" t="s">
        <v>147</v>
      </c>
      <c r="H13" s="22" t="s">
        <v>135</v>
      </c>
      <c r="I13" s="69" t="s">
        <v>159</v>
      </c>
    </row>
    <row r="14" spans="1:10" x14ac:dyDescent="0.35">
      <c r="A14" s="24">
        <f>VLOOKUP(B14,ResearcherReview!A:B,2,FALSE)</f>
        <v>4</v>
      </c>
      <c r="B14" s="56" t="s">
        <v>104</v>
      </c>
      <c r="C14" s="24" t="s">
        <v>68</v>
      </c>
      <c r="D14" s="71" t="s">
        <v>170</v>
      </c>
      <c r="E14" s="5" t="s">
        <v>1</v>
      </c>
      <c r="F14" s="66" t="s">
        <v>1</v>
      </c>
      <c r="G14" s="22" t="s">
        <v>69</v>
      </c>
      <c r="H14" s="25" t="s">
        <v>69</v>
      </c>
      <c r="I14" s="25"/>
    </row>
    <row r="15" spans="1:10" x14ac:dyDescent="0.35">
      <c r="A15" s="24">
        <f>VLOOKUP(B15,ResearcherReview!A:B,2,FALSE)</f>
        <v>4</v>
      </c>
      <c r="B15" s="56" t="s">
        <v>104</v>
      </c>
      <c r="C15" s="24" t="s">
        <v>121</v>
      </c>
      <c r="D15" s="26" t="s">
        <v>180</v>
      </c>
      <c r="E15" s="5">
        <v>1</v>
      </c>
      <c r="F15" s="5">
        <v>1</v>
      </c>
      <c r="G15" s="22" t="s">
        <v>69</v>
      </c>
      <c r="H15" s="25" t="s">
        <v>69</v>
      </c>
      <c r="I15" s="69" t="s">
        <v>159</v>
      </c>
    </row>
    <row r="16" spans="1:10" ht="39.5" x14ac:dyDescent="0.35">
      <c r="A16" s="24">
        <f>VLOOKUP(B16,ResearcherReview!A:B,2,FALSE)</f>
        <v>4</v>
      </c>
      <c r="B16" s="56" t="s">
        <v>104</v>
      </c>
      <c r="C16" s="24" t="s">
        <v>121</v>
      </c>
      <c r="D16" s="26" t="s">
        <v>186</v>
      </c>
      <c r="E16" s="5">
        <v>2</v>
      </c>
      <c r="F16" s="5">
        <v>2</v>
      </c>
      <c r="G16" s="22" t="s">
        <v>147</v>
      </c>
      <c r="H16" s="22" t="s">
        <v>135</v>
      </c>
      <c r="I16" s="69" t="s">
        <v>159</v>
      </c>
    </row>
    <row r="17" spans="1:9" ht="39.5" x14ac:dyDescent="0.35">
      <c r="A17" s="24">
        <f>VLOOKUP(B17,ResearcherReview!A:B,2,FALSE)</f>
        <v>4</v>
      </c>
      <c r="B17" s="56" t="s">
        <v>104</v>
      </c>
      <c r="C17" s="24" t="s">
        <v>121</v>
      </c>
      <c r="D17" s="26" t="s">
        <v>187</v>
      </c>
      <c r="E17" s="5">
        <v>3</v>
      </c>
      <c r="F17" s="5">
        <v>3</v>
      </c>
      <c r="G17" s="22" t="s">
        <v>147</v>
      </c>
      <c r="H17" s="22" t="s">
        <v>135</v>
      </c>
      <c r="I17" s="69" t="s">
        <v>159</v>
      </c>
    </row>
    <row r="18" spans="1:9" x14ac:dyDescent="0.35">
      <c r="A18" s="24">
        <f>VLOOKUP(B18,ResearcherReview!A:B,2,FALSE)</f>
        <v>5</v>
      </c>
      <c r="B18" s="56" t="s">
        <v>105</v>
      </c>
      <c r="C18" s="24" t="s">
        <v>68</v>
      </c>
      <c r="D18" s="71" t="s">
        <v>170</v>
      </c>
      <c r="E18" s="5" t="s">
        <v>1</v>
      </c>
      <c r="F18" s="66" t="s">
        <v>1</v>
      </c>
      <c r="G18" s="22" t="s">
        <v>69</v>
      </c>
      <c r="H18" s="25" t="s">
        <v>69</v>
      </c>
      <c r="I18" s="25"/>
    </row>
    <row r="19" spans="1:9" x14ac:dyDescent="0.35">
      <c r="A19" s="24">
        <f>VLOOKUP(B19,ResearcherReview!A:B,2,FALSE)</f>
        <v>5</v>
      </c>
      <c r="B19" s="56" t="s">
        <v>105</v>
      </c>
      <c r="C19" s="24" t="s">
        <v>68</v>
      </c>
      <c r="D19" s="26" t="s">
        <v>181</v>
      </c>
      <c r="E19" s="5" t="s">
        <v>1</v>
      </c>
      <c r="F19" s="5">
        <v>1</v>
      </c>
      <c r="G19" s="22" t="s">
        <v>69</v>
      </c>
      <c r="H19" s="25" t="s">
        <v>69</v>
      </c>
      <c r="I19" s="25"/>
    </row>
    <row r="20" spans="1:9" x14ac:dyDescent="0.35">
      <c r="A20" s="24">
        <f>VLOOKUP(B20,ResearcherReview!A:B,2,FALSE)</f>
        <v>5</v>
      </c>
      <c r="B20" s="56" t="s">
        <v>105</v>
      </c>
      <c r="C20" s="24" t="s">
        <v>68</v>
      </c>
      <c r="D20" s="26" t="s">
        <v>182</v>
      </c>
      <c r="E20" s="5" t="s">
        <v>1</v>
      </c>
      <c r="F20" s="5">
        <v>3</v>
      </c>
      <c r="G20" s="22" t="s">
        <v>69</v>
      </c>
      <c r="H20" s="25" t="s">
        <v>69</v>
      </c>
      <c r="I20" s="25"/>
    </row>
    <row r="21" spans="1:9" x14ac:dyDescent="0.35">
      <c r="A21" s="24">
        <f>VLOOKUP(B21,ResearcherReview!A:B,2,FALSE)</f>
        <v>6</v>
      </c>
      <c r="B21" s="56" t="s">
        <v>18</v>
      </c>
      <c r="C21" s="24" t="s">
        <v>68</v>
      </c>
      <c r="D21" s="71" t="s">
        <v>170</v>
      </c>
      <c r="E21" s="5" t="s">
        <v>1</v>
      </c>
      <c r="F21" s="66" t="s">
        <v>1</v>
      </c>
      <c r="G21" s="22" t="s">
        <v>69</v>
      </c>
      <c r="H21" s="25" t="s">
        <v>69</v>
      </c>
      <c r="I21" s="25"/>
    </row>
    <row r="22" spans="1:9" ht="26.5" x14ac:dyDescent="0.35">
      <c r="A22" s="24">
        <f>VLOOKUP(B22,ResearcherReview!A:B,2,FALSE)</f>
        <v>6</v>
      </c>
      <c r="B22" s="56" t="s">
        <v>18</v>
      </c>
      <c r="C22" s="24" t="s">
        <v>70</v>
      </c>
      <c r="D22" s="38" t="s">
        <v>188</v>
      </c>
      <c r="E22" s="5">
        <v>1</v>
      </c>
      <c r="F22" s="5" t="s">
        <v>1</v>
      </c>
      <c r="G22" s="22" t="s">
        <v>143</v>
      </c>
      <c r="H22" s="25" t="s">
        <v>135</v>
      </c>
      <c r="I22" s="69" t="s">
        <v>130</v>
      </c>
    </row>
    <row r="23" spans="1:9" ht="39.5" x14ac:dyDescent="0.35">
      <c r="A23" s="24">
        <f>VLOOKUP(B23,ResearcherReview!A:B,2,FALSE)</f>
        <v>6</v>
      </c>
      <c r="B23" s="56" t="s">
        <v>18</v>
      </c>
      <c r="C23" s="24" t="s">
        <v>70</v>
      </c>
      <c r="D23" s="38" t="s">
        <v>189</v>
      </c>
      <c r="E23" s="5">
        <v>2</v>
      </c>
      <c r="F23" s="5" t="s">
        <v>1</v>
      </c>
      <c r="G23" s="22" t="s">
        <v>144</v>
      </c>
      <c r="H23" s="25" t="s">
        <v>136</v>
      </c>
      <c r="I23" s="69" t="s">
        <v>130</v>
      </c>
    </row>
    <row r="24" spans="1:9" ht="39.5" x14ac:dyDescent="0.35">
      <c r="A24" s="24">
        <f>VLOOKUP(B24,ResearcherReview!A:B,2,FALSE)</f>
        <v>6</v>
      </c>
      <c r="B24" s="56" t="s">
        <v>18</v>
      </c>
      <c r="C24" s="24" t="s">
        <v>70</v>
      </c>
      <c r="D24" s="38" t="s">
        <v>190</v>
      </c>
      <c r="E24" s="5">
        <v>3</v>
      </c>
      <c r="F24" s="5" t="s">
        <v>1</v>
      </c>
      <c r="G24" s="22" t="s">
        <v>144</v>
      </c>
      <c r="H24" s="25" t="s">
        <v>136</v>
      </c>
      <c r="I24" s="69" t="s">
        <v>130</v>
      </c>
    </row>
    <row r="25" spans="1:9" x14ac:dyDescent="0.35">
      <c r="A25" s="24">
        <f>VLOOKUP(B25,ResearcherReview!A:B,2,FALSE)</f>
        <v>7</v>
      </c>
      <c r="B25" s="56" t="s">
        <v>81</v>
      </c>
      <c r="C25" s="24" t="s">
        <v>70</v>
      </c>
      <c r="D25" s="71" t="s">
        <v>170</v>
      </c>
      <c r="E25" s="5" t="s">
        <v>1</v>
      </c>
      <c r="F25" s="66" t="s">
        <v>1</v>
      </c>
      <c r="G25" s="22" t="s">
        <v>69</v>
      </c>
      <c r="H25" s="25" t="s">
        <v>69</v>
      </c>
      <c r="I25" s="25"/>
    </row>
    <row r="26" spans="1:9" x14ac:dyDescent="0.35">
      <c r="A26" s="24">
        <f>VLOOKUP(B26,ResearcherReview!A:B,2,FALSE)</f>
        <v>7</v>
      </c>
      <c r="B26" s="56" t="s">
        <v>81</v>
      </c>
      <c r="C26" s="24" t="s">
        <v>70</v>
      </c>
      <c r="D26" s="26" t="s">
        <v>75</v>
      </c>
      <c r="E26" s="5">
        <v>1</v>
      </c>
      <c r="F26" s="5" t="s">
        <v>1</v>
      </c>
      <c r="G26" s="22" t="s">
        <v>69</v>
      </c>
      <c r="H26" s="25" t="s">
        <v>69</v>
      </c>
      <c r="I26" s="25"/>
    </row>
    <row r="27" spans="1:9" ht="39.5" x14ac:dyDescent="0.35">
      <c r="A27" s="24">
        <f>VLOOKUP(B27,ResearcherReview!A:B,2,FALSE)</f>
        <v>7</v>
      </c>
      <c r="B27" s="56" t="s">
        <v>81</v>
      </c>
      <c r="C27" s="24" t="s">
        <v>70</v>
      </c>
      <c r="D27" s="26" t="s">
        <v>76</v>
      </c>
      <c r="E27" s="5">
        <v>2</v>
      </c>
      <c r="F27" s="5" t="s">
        <v>1</v>
      </c>
      <c r="G27" s="22" t="s">
        <v>69</v>
      </c>
      <c r="H27" s="25" t="s">
        <v>69</v>
      </c>
      <c r="I27" s="25"/>
    </row>
    <row r="28" spans="1:9" ht="39.5" x14ac:dyDescent="0.35">
      <c r="A28" s="24">
        <f>VLOOKUP(B28,ResearcherReview!A:B,2,FALSE)</f>
        <v>7</v>
      </c>
      <c r="B28" s="56" t="s">
        <v>81</v>
      </c>
      <c r="C28" s="24" t="s">
        <v>70</v>
      </c>
      <c r="D28" s="26" t="s">
        <v>77</v>
      </c>
      <c r="E28" s="5">
        <v>3</v>
      </c>
      <c r="F28" s="5" t="s">
        <v>1</v>
      </c>
      <c r="G28" s="22" t="s">
        <v>145</v>
      </c>
      <c r="H28" s="22" t="s">
        <v>69</v>
      </c>
      <c r="I28" s="25"/>
    </row>
    <row r="29" spans="1:9" x14ac:dyDescent="0.35">
      <c r="A29" s="24">
        <f>VLOOKUP(B29,ResearcherReview!A:B,2,FALSE)</f>
        <v>8</v>
      </c>
      <c r="B29" s="56" t="s">
        <v>106</v>
      </c>
      <c r="C29" s="24" t="s">
        <v>68</v>
      </c>
      <c r="D29" s="71" t="s">
        <v>170</v>
      </c>
      <c r="E29" s="5" t="s">
        <v>1</v>
      </c>
      <c r="F29" s="66" t="s">
        <v>1</v>
      </c>
      <c r="G29" s="22" t="s">
        <v>69</v>
      </c>
      <c r="H29" s="25" t="s">
        <v>69</v>
      </c>
      <c r="I29" s="25"/>
    </row>
    <row r="30" spans="1:9" x14ac:dyDescent="0.35">
      <c r="A30" s="24">
        <f>VLOOKUP(B30,ResearcherReview!A:B,2,FALSE)</f>
        <v>8</v>
      </c>
      <c r="B30" s="56" t="s">
        <v>106</v>
      </c>
      <c r="C30" s="24" t="s">
        <v>68</v>
      </c>
      <c r="D30" s="26" t="s">
        <v>191</v>
      </c>
      <c r="E30" s="5" t="s">
        <v>1</v>
      </c>
      <c r="F30" s="5">
        <v>1</v>
      </c>
      <c r="G30" s="22" t="s">
        <v>69</v>
      </c>
      <c r="H30" s="25" t="s">
        <v>69</v>
      </c>
      <c r="I30" s="25"/>
    </row>
    <row r="31" spans="1:9" ht="26.5" x14ac:dyDescent="0.35">
      <c r="A31" s="24">
        <f>VLOOKUP(B31,ResearcherReview!A:B,2,FALSE)</f>
        <v>8</v>
      </c>
      <c r="B31" s="56" t="s">
        <v>106</v>
      </c>
      <c r="C31" s="24" t="s">
        <v>68</v>
      </c>
      <c r="D31" s="26" t="s">
        <v>192</v>
      </c>
      <c r="E31" s="5" t="s">
        <v>1</v>
      </c>
      <c r="F31" s="5">
        <v>2</v>
      </c>
      <c r="G31" s="22" t="s">
        <v>146</v>
      </c>
      <c r="H31" s="25" t="s">
        <v>69</v>
      </c>
      <c r="I31" s="25"/>
    </row>
    <row r="32" spans="1:9" ht="26.5" x14ac:dyDescent="0.35">
      <c r="A32" s="24">
        <f>VLOOKUP(B32,ResearcherReview!A:B,2,FALSE)</f>
        <v>8</v>
      </c>
      <c r="B32" s="56" t="s">
        <v>106</v>
      </c>
      <c r="C32" s="24" t="s">
        <v>68</v>
      </c>
      <c r="D32" s="26" t="s">
        <v>193</v>
      </c>
      <c r="E32" s="5" t="s">
        <v>1</v>
      </c>
      <c r="F32" s="5">
        <v>3</v>
      </c>
      <c r="G32" s="22" t="s">
        <v>146</v>
      </c>
      <c r="H32" s="25" t="s">
        <v>69</v>
      </c>
      <c r="I32" s="25"/>
    </row>
    <row r="33" spans="1:9" x14ac:dyDescent="0.35">
      <c r="A33" s="24">
        <f>VLOOKUP(B33,ResearcherReview!A:B,2,FALSE)</f>
        <v>9</v>
      </c>
      <c r="B33" s="56" t="s">
        <v>82</v>
      </c>
      <c r="C33" s="24" t="s">
        <v>121</v>
      </c>
      <c r="D33" s="71" t="s">
        <v>170</v>
      </c>
      <c r="E33" s="5" t="s">
        <v>1</v>
      </c>
      <c r="F33" s="66" t="s">
        <v>1</v>
      </c>
      <c r="G33" s="22" t="s">
        <v>69</v>
      </c>
      <c r="H33" s="25" t="s">
        <v>69</v>
      </c>
      <c r="I33" s="25"/>
    </row>
    <row r="34" spans="1:9" s="30" customFormat="1" ht="39.5" x14ac:dyDescent="0.35">
      <c r="A34" s="24">
        <f>VLOOKUP(B34,ResearcherReview!A:B,2,FALSE)</f>
        <v>9</v>
      </c>
      <c r="B34" s="56" t="s">
        <v>82</v>
      </c>
      <c r="C34" s="24" t="s">
        <v>121</v>
      </c>
      <c r="D34" s="26" t="s">
        <v>194</v>
      </c>
      <c r="E34" s="5">
        <v>3</v>
      </c>
      <c r="F34" s="5">
        <v>1</v>
      </c>
      <c r="G34" s="22" t="s">
        <v>147</v>
      </c>
      <c r="H34" s="22" t="s">
        <v>135</v>
      </c>
      <c r="I34" s="69" t="s">
        <v>159</v>
      </c>
    </row>
    <row r="35" spans="1:9" ht="39.5" x14ac:dyDescent="0.35">
      <c r="A35" s="24">
        <f>VLOOKUP(B35,ResearcherReview!A:B,2,FALSE)</f>
        <v>9</v>
      </c>
      <c r="B35" s="56" t="s">
        <v>82</v>
      </c>
      <c r="C35" s="24" t="s">
        <v>121</v>
      </c>
      <c r="D35" s="26" t="s">
        <v>195</v>
      </c>
      <c r="E35" s="5">
        <v>2</v>
      </c>
      <c r="F35" s="5">
        <v>0</v>
      </c>
      <c r="G35" s="22" t="s">
        <v>147</v>
      </c>
      <c r="H35" s="22" t="s">
        <v>135</v>
      </c>
      <c r="I35" s="69" t="s">
        <v>159</v>
      </c>
    </row>
    <row r="36" spans="1:9" ht="39.5" x14ac:dyDescent="0.35">
      <c r="A36" s="24">
        <f>VLOOKUP(B36,ResearcherReview!A:B,2,FALSE)</f>
        <v>9</v>
      </c>
      <c r="B36" s="56" t="s">
        <v>82</v>
      </c>
      <c r="C36" s="24" t="s">
        <v>121</v>
      </c>
      <c r="D36" s="26" t="s">
        <v>196</v>
      </c>
      <c r="E36" s="5">
        <v>1</v>
      </c>
      <c r="F36" s="5">
        <v>0</v>
      </c>
      <c r="G36" s="22" t="s">
        <v>147</v>
      </c>
      <c r="H36" s="22" t="s">
        <v>135</v>
      </c>
      <c r="I36" s="69" t="s">
        <v>159</v>
      </c>
    </row>
    <row r="37" spans="1:9" x14ac:dyDescent="0.35">
      <c r="A37" s="24">
        <f>VLOOKUP(B37,ResearcherReview!A:B,2,FALSE)</f>
        <v>10</v>
      </c>
      <c r="B37" s="56" t="s">
        <v>83</v>
      </c>
      <c r="C37" s="24" t="s">
        <v>121</v>
      </c>
      <c r="D37" s="71" t="s">
        <v>170</v>
      </c>
      <c r="E37" s="5" t="s">
        <v>1</v>
      </c>
      <c r="F37" s="66" t="s">
        <v>1</v>
      </c>
      <c r="G37" s="22" t="s">
        <v>69</v>
      </c>
      <c r="H37" s="25" t="s">
        <v>69</v>
      </c>
      <c r="I37" s="25"/>
    </row>
    <row r="38" spans="1:9" x14ac:dyDescent="0.35">
      <c r="A38" s="24">
        <f>VLOOKUP(B38,ResearcherReview!A:B,2,FALSE)</f>
        <v>10</v>
      </c>
      <c r="B38" s="56" t="s">
        <v>83</v>
      </c>
      <c r="C38" s="24" t="s">
        <v>121</v>
      </c>
      <c r="D38" s="24" t="s">
        <v>197</v>
      </c>
      <c r="E38" s="5">
        <v>1</v>
      </c>
      <c r="F38" s="5">
        <v>1</v>
      </c>
      <c r="G38" s="22" t="s">
        <v>69</v>
      </c>
      <c r="H38" s="25" t="s">
        <v>69</v>
      </c>
      <c r="I38" s="25"/>
    </row>
    <row r="39" spans="1:9" x14ac:dyDescent="0.35">
      <c r="A39" s="24">
        <f>VLOOKUP(B39,ResearcherReview!A:B,2,FALSE)</f>
        <v>10</v>
      </c>
      <c r="B39" s="56" t="s">
        <v>83</v>
      </c>
      <c r="C39" s="24" t="s">
        <v>121</v>
      </c>
      <c r="D39" s="24" t="s">
        <v>198</v>
      </c>
      <c r="E39" s="5">
        <v>2</v>
      </c>
      <c r="F39" s="5">
        <v>2</v>
      </c>
      <c r="G39" s="22" t="s">
        <v>69</v>
      </c>
      <c r="H39" s="25" t="s">
        <v>69</v>
      </c>
      <c r="I39" s="25"/>
    </row>
    <row r="40" spans="1:9" x14ac:dyDescent="0.35">
      <c r="A40" s="24">
        <f>VLOOKUP(B40,ResearcherReview!A:B,2,FALSE)</f>
        <v>10</v>
      </c>
      <c r="B40" s="56" t="s">
        <v>83</v>
      </c>
      <c r="C40" s="24" t="s">
        <v>121</v>
      </c>
      <c r="D40" s="24" t="s">
        <v>199</v>
      </c>
      <c r="E40" s="5">
        <v>3</v>
      </c>
      <c r="F40" s="5">
        <v>3</v>
      </c>
      <c r="G40" s="22" t="s">
        <v>69</v>
      </c>
      <c r="H40" s="22" t="s">
        <v>69</v>
      </c>
      <c r="I40" s="25"/>
    </row>
    <row r="41" spans="1:9" x14ac:dyDescent="0.35">
      <c r="A41" s="24">
        <f>VLOOKUP(B41,ResearcherReview!A:B,2,FALSE)</f>
        <v>11</v>
      </c>
      <c r="B41" s="56" t="s">
        <v>84</v>
      </c>
      <c r="C41" s="24" t="s">
        <v>70</v>
      </c>
      <c r="D41" s="71" t="s">
        <v>170</v>
      </c>
      <c r="E41" s="5" t="s">
        <v>1</v>
      </c>
      <c r="F41" s="66" t="s">
        <v>1</v>
      </c>
      <c r="G41" s="22" t="s">
        <v>69</v>
      </c>
      <c r="H41" s="25" t="s">
        <v>69</v>
      </c>
      <c r="I41" s="25"/>
    </row>
    <row r="42" spans="1:9" x14ac:dyDescent="0.35">
      <c r="A42" s="24">
        <f>VLOOKUP(B42,ResearcherReview!A:B,2,FALSE)</f>
        <v>11</v>
      </c>
      <c r="B42" s="56" t="s">
        <v>84</v>
      </c>
      <c r="C42" s="24" t="s">
        <v>70</v>
      </c>
      <c r="D42" s="26" t="s">
        <v>200</v>
      </c>
      <c r="E42" s="5">
        <v>1</v>
      </c>
      <c r="F42" s="5" t="s">
        <v>1</v>
      </c>
      <c r="G42" s="22" t="s">
        <v>69</v>
      </c>
      <c r="H42" s="25" t="s">
        <v>69</v>
      </c>
      <c r="I42" s="25"/>
    </row>
    <row r="43" spans="1:9" x14ac:dyDescent="0.35">
      <c r="A43" s="24">
        <f>VLOOKUP(B43,ResearcherReview!A:B,2,FALSE)</f>
        <v>11</v>
      </c>
      <c r="B43" s="56" t="s">
        <v>84</v>
      </c>
      <c r="C43" s="24" t="s">
        <v>70</v>
      </c>
      <c r="D43" s="26" t="s">
        <v>201</v>
      </c>
      <c r="E43" s="5">
        <v>2</v>
      </c>
      <c r="F43" s="5" t="s">
        <v>1</v>
      </c>
      <c r="G43" s="22" t="s">
        <v>69</v>
      </c>
      <c r="H43" s="25" t="s">
        <v>69</v>
      </c>
      <c r="I43" s="25"/>
    </row>
    <row r="44" spans="1:9" ht="39.5" x14ac:dyDescent="0.35">
      <c r="A44" s="24">
        <f>VLOOKUP(B44,ResearcherReview!A:B,2,FALSE)</f>
        <v>11</v>
      </c>
      <c r="B44" s="56" t="s">
        <v>84</v>
      </c>
      <c r="C44" s="24" t="s">
        <v>70</v>
      </c>
      <c r="D44" s="26" t="s">
        <v>202</v>
      </c>
      <c r="E44" s="5">
        <v>3</v>
      </c>
      <c r="F44" s="5" t="s">
        <v>1</v>
      </c>
      <c r="G44" s="22" t="s">
        <v>131</v>
      </c>
      <c r="H44" s="22" t="s">
        <v>128</v>
      </c>
      <c r="I44" s="25"/>
    </row>
    <row r="45" spans="1:9" x14ac:dyDescent="0.35">
      <c r="A45" s="24">
        <f>VLOOKUP(B45,ResearcherReview!A:B,2,FALSE)</f>
        <v>11</v>
      </c>
      <c r="B45" s="56" t="s">
        <v>84</v>
      </c>
      <c r="C45" s="24" t="s">
        <v>70</v>
      </c>
      <c r="D45" s="23" t="s">
        <v>203</v>
      </c>
      <c r="E45" s="5" t="s">
        <v>1</v>
      </c>
      <c r="F45" s="5" t="s">
        <v>1</v>
      </c>
      <c r="G45" s="22" t="s">
        <v>69</v>
      </c>
      <c r="H45" s="25" t="s">
        <v>69</v>
      </c>
      <c r="I45" s="25"/>
    </row>
    <row r="46" spans="1:9" x14ac:dyDescent="0.35">
      <c r="A46" s="24">
        <f>VLOOKUP(B46,ResearcherReview!A:B,2,FALSE)</f>
        <v>12</v>
      </c>
      <c r="B46" s="56" t="s">
        <v>85</v>
      </c>
      <c r="C46" s="24" t="s">
        <v>68</v>
      </c>
      <c r="D46" s="71" t="s">
        <v>170</v>
      </c>
      <c r="E46" s="5" t="s">
        <v>1</v>
      </c>
      <c r="F46" s="66" t="s">
        <v>1</v>
      </c>
      <c r="G46" s="22" t="s">
        <v>69</v>
      </c>
      <c r="H46" s="25" t="s">
        <v>69</v>
      </c>
      <c r="I46" s="25"/>
    </row>
    <row r="47" spans="1:9" x14ac:dyDescent="0.35">
      <c r="A47" s="24">
        <f>VLOOKUP(B47,ResearcherReview!A:B,2,FALSE)</f>
        <v>12</v>
      </c>
      <c r="B47" s="56" t="s">
        <v>85</v>
      </c>
      <c r="C47" s="24" t="s">
        <v>68</v>
      </c>
      <c r="D47" s="26" t="s">
        <v>204</v>
      </c>
      <c r="E47" s="5" t="s">
        <v>1</v>
      </c>
      <c r="F47" s="5">
        <v>1</v>
      </c>
      <c r="G47" s="22" t="s">
        <v>69</v>
      </c>
      <c r="H47" s="25" t="s">
        <v>69</v>
      </c>
      <c r="I47" s="25"/>
    </row>
    <row r="48" spans="1:9" x14ac:dyDescent="0.35">
      <c r="A48" s="24">
        <f>VLOOKUP(B48,ResearcherReview!A:B,2,FALSE)</f>
        <v>12</v>
      </c>
      <c r="B48" s="56" t="s">
        <v>85</v>
      </c>
      <c r="C48" s="24" t="s">
        <v>68</v>
      </c>
      <c r="D48" s="26" t="s">
        <v>205</v>
      </c>
      <c r="E48" s="5" t="s">
        <v>1</v>
      </c>
      <c r="F48" s="5">
        <v>1</v>
      </c>
      <c r="G48" s="22" t="s">
        <v>69</v>
      </c>
      <c r="H48" s="25" t="s">
        <v>69</v>
      </c>
      <c r="I48" s="25"/>
    </row>
    <row r="49" spans="1:9" x14ac:dyDescent="0.35">
      <c r="A49" s="24">
        <f>VLOOKUP(B49,ResearcherReview!A:B,2,FALSE)</f>
        <v>12</v>
      </c>
      <c r="B49" s="56" t="s">
        <v>85</v>
      </c>
      <c r="C49" s="24" t="s">
        <v>68</v>
      </c>
      <c r="D49" s="26" t="s">
        <v>206</v>
      </c>
      <c r="E49" s="5" t="s">
        <v>1</v>
      </c>
      <c r="F49" s="5">
        <v>2</v>
      </c>
      <c r="G49" s="22" t="s">
        <v>69</v>
      </c>
      <c r="H49" s="25" t="s">
        <v>69</v>
      </c>
      <c r="I49" s="25"/>
    </row>
    <row r="50" spans="1:9" x14ac:dyDescent="0.35">
      <c r="A50" s="24">
        <f>VLOOKUP(B50,ResearcherReview!A:B,2,FALSE)</f>
        <v>12</v>
      </c>
      <c r="B50" s="56" t="s">
        <v>85</v>
      </c>
      <c r="C50" s="24" t="s">
        <v>68</v>
      </c>
      <c r="D50" s="26" t="s">
        <v>207</v>
      </c>
      <c r="E50" s="5" t="s">
        <v>1</v>
      </c>
      <c r="F50" s="5">
        <v>3</v>
      </c>
      <c r="G50" s="22" t="s">
        <v>69</v>
      </c>
      <c r="H50" s="22" t="s">
        <v>69</v>
      </c>
      <c r="I50" s="25"/>
    </row>
    <row r="51" spans="1:9" x14ac:dyDescent="0.35">
      <c r="A51" s="24">
        <f>VLOOKUP(B51,ResearcherReview!A:B,2,FALSE)</f>
        <v>12</v>
      </c>
      <c r="B51" s="56" t="s">
        <v>85</v>
      </c>
      <c r="C51" s="24" t="s">
        <v>70</v>
      </c>
      <c r="D51" s="23" t="s">
        <v>203</v>
      </c>
      <c r="E51" s="5" t="s">
        <v>1</v>
      </c>
      <c r="F51" s="5" t="s">
        <v>1</v>
      </c>
      <c r="G51" s="22" t="s">
        <v>69</v>
      </c>
      <c r="H51" s="25" t="s">
        <v>69</v>
      </c>
      <c r="I51" s="25"/>
    </row>
    <row r="52" spans="1:9" x14ac:dyDescent="0.35">
      <c r="A52" s="24">
        <f>VLOOKUP(B52,ResearcherReview!A:B,2,FALSE)</f>
        <v>13</v>
      </c>
      <c r="B52" s="56" t="s">
        <v>94</v>
      </c>
      <c r="C52" s="24" t="s">
        <v>70</v>
      </c>
      <c r="D52" s="71" t="s">
        <v>170</v>
      </c>
      <c r="E52" s="5" t="s">
        <v>1</v>
      </c>
      <c r="F52" s="66" t="s">
        <v>1</v>
      </c>
      <c r="G52" s="22" t="s">
        <v>69</v>
      </c>
      <c r="H52" s="25" t="s">
        <v>69</v>
      </c>
      <c r="I52" s="25"/>
    </row>
    <row r="53" spans="1:9" ht="26.5" x14ac:dyDescent="0.35">
      <c r="A53" s="24">
        <f>VLOOKUP(B53,ResearcherReview!A:B,2,FALSE)</f>
        <v>13</v>
      </c>
      <c r="B53" s="56" t="s">
        <v>94</v>
      </c>
      <c r="C53" s="24" t="s">
        <v>70</v>
      </c>
      <c r="D53" s="26" t="s">
        <v>208</v>
      </c>
      <c r="E53" s="5">
        <v>1</v>
      </c>
      <c r="F53" s="5" t="s">
        <v>1</v>
      </c>
      <c r="G53" s="22" t="s">
        <v>129</v>
      </c>
      <c r="H53" s="25" t="s">
        <v>71</v>
      </c>
      <c r="I53" s="25"/>
    </row>
    <row r="54" spans="1:9" ht="26.5" x14ac:dyDescent="0.35">
      <c r="A54" s="24">
        <f>VLOOKUP(B54,ResearcherReview!A:B,2,FALSE)</f>
        <v>13</v>
      </c>
      <c r="B54" s="56" t="s">
        <v>94</v>
      </c>
      <c r="C54" s="24" t="s">
        <v>70</v>
      </c>
      <c r="D54" s="26" t="s">
        <v>209</v>
      </c>
      <c r="E54" s="5">
        <v>2</v>
      </c>
      <c r="F54" s="5" t="s">
        <v>1</v>
      </c>
      <c r="G54" s="22" t="s">
        <v>129</v>
      </c>
      <c r="H54" s="22" t="s">
        <v>71</v>
      </c>
      <c r="I54" s="25"/>
    </row>
    <row r="55" spans="1:9" x14ac:dyDescent="0.35">
      <c r="A55" s="24">
        <f>VLOOKUP(B55,ResearcherReview!A:B,2,FALSE)</f>
        <v>13</v>
      </c>
      <c r="B55" s="56" t="s">
        <v>94</v>
      </c>
      <c r="C55" s="24" t="s">
        <v>70</v>
      </c>
      <c r="D55" s="23" t="s">
        <v>210</v>
      </c>
      <c r="E55" s="5" t="s">
        <v>1</v>
      </c>
      <c r="F55" s="5" t="s">
        <v>1</v>
      </c>
      <c r="G55" s="22" t="s">
        <v>69</v>
      </c>
      <c r="H55" s="25" t="s">
        <v>69</v>
      </c>
      <c r="I55" s="25"/>
    </row>
    <row r="56" spans="1:9" x14ac:dyDescent="0.35">
      <c r="A56" s="24">
        <f>VLOOKUP(B56,ResearcherReview!A:B,2,FALSE)</f>
        <v>14</v>
      </c>
      <c r="B56" s="56" t="s">
        <v>95</v>
      </c>
      <c r="C56" s="24" t="s">
        <v>68</v>
      </c>
      <c r="D56" s="71" t="s">
        <v>170</v>
      </c>
      <c r="E56" s="5" t="s">
        <v>1</v>
      </c>
      <c r="F56" s="66" t="s">
        <v>1</v>
      </c>
      <c r="G56" s="22" t="s">
        <v>69</v>
      </c>
      <c r="H56" s="25" t="s">
        <v>69</v>
      </c>
      <c r="I56" s="25"/>
    </row>
    <row r="57" spans="1:9" x14ac:dyDescent="0.35">
      <c r="A57" s="24">
        <f>VLOOKUP(B57,ResearcherReview!A:B,2,FALSE)</f>
        <v>14</v>
      </c>
      <c r="B57" s="56" t="s">
        <v>95</v>
      </c>
      <c r="C57" s="24" t="s">
        <v>68</v>
      </c>
      <c r="D57" s="26" t="s">
        <v>211</v>
      </c>
      <c r="E57" s="5" t="s">
        <v>1</v>
      </c>
      <c r="F57" s="5" t="s">
        <v>1</v>
      </c>
      <c r="G57" s="22" t="s">
        <v>69</v>
      </c>
      <c r="H57" s="25" t="s">
        <v>69</v>
      </c>
      <c r="I57" s="25"/>
    </row>
    <row r="58" spans="1:9" x14ac:dyDescent="0.35">
      <c r="A58" s="24">
        <f>VLOOKUP(B58,ResearcherReview!A:B,2,FALSE)</f>
        <v>14</v>
      </c>
      <c r="B58" s="56" t="s">
        <v>95</v>
      </c>
      <c r="C58" s="24" t="s">
        <v>68</v>
      </c>
      <c r="D58" s="26" t="s">
        <v>72</v>
      </c>
      <c r="E58" s="5" t="s">
        <v>1</v>
      </c>
      <c r="F58" s="5">
        <v>1</v>
      </c>
      <c r="G58" s="22" t="s">
        <v>69</v>
      </c>
      <c r="H58" s="25" t="s">
        <v>69</v>
      </c>
      <c r="I58" s="25"/>
    </row>
    <row r="59" spans="1:9" x14ac:dyDescent="0.35">
      <c r="A59" s="24">
        <f>VLOOKUP(B59,ResearcherReview!A:B,2,FALSE)</f>
        <v>14</v>
      </c>
      <c r="B59" s="56" t="s">
        <v>95</v>
      </c>
      <c r="C59" s="24" t="s">
        <v>68</v>
      </c>
      <c r="D59" s="23" t="s">
        <v>212</v>
      </c>
      <c r="E59" s="5" t="s">
        <v>1</v>
      </c>
      <c r="F59" s="5" t="s">
        <v>1</v>
      </c>
      <c r="G59" s="22" t="s">
        <v>69</v>
      </c>
      <c r="H59" s="25" t="s">
        <v>69</v>
      </c>
      <c r="I59" s="25"/>
    </row>
    <row r="60" spans="1:9" x14ac:dyDescent="0.35">
      <c r="A60" s="24">
        <f>VLOOKUP(B60,ResearcherReview!A:B,2,FALSE)</f>
        <v>15</v>
      </c>
      <c r="B60" s="56" t="s">
        <v>96</v>
      </c>
      <c r="C60" s="24" t="s">
        <v>68</v>
      </c>
      <c r="D60" s="71" t="s">
        <v>170</v>
      </c>
      <c r="E60" s="5" t="s">
        <v>1</v>
      </c>
      <c r="F60" s="66" t="s">
        <v>1</v>
      </c>
      <c r="G60" s="22" t="s">
        <v>69</v>
      </c>
      <c r="H60" s="25" t="s">
        <v>69</v>
      </c>
      <c r="I60" s="25"/>
    </row>
    <row r="61" spans="1:9" x14ac:dyDescent="0.35">
      <c r="A61" s="24">
        <f>VLOOKUP(B61,ResearcherReview!A:B,2,FALSE)</f>
        <v>15</v>
      </c>
      <c r="B61" s="56" t="s">
        <v>96</v>
      </c>
      <c r="C61" s="24" t="s">
        <v>68</v>
      </c>
      <c r="D61" s="24" t="s">
        <v>213</v>
      </c>
      <c r="E61" s="5" t="s">
        <v>1</v>
      </c>
      <c r="F61" s="5">
        <v>1</v>
      </c>
      <c r="G61" s="22" t="s">
        <v>69</v>
      </c>
      <c r="H61" s="25" t="s">
        <v>69</v>
      </c>
      <c r="I61" s="25"/>
    </row>
    <row r="62" spans="1:9" ht="39.5" x14ac:dyDescent="0.35">
      <c r="A62" s="24">
        <f>VLOOKUP(B62,ResearcherReview!A:B,2,FALSE)</f>
        <v>15</v>
      </c>
      <c r="B62" s="56" t="s">
        <v>96</v>
      </c>
      <c r="C62" s="24" t="s">
        <v>68</v>
      </c>
      <c r="D62" s="24" t="s">
        <v>214</v>
      </c>
      <c r="E62" s="5" t="s">
        <v>1</v>
      </c>
      <c r="F62" s="5">
        <v>2</v>
      </c>
      <c r="G62" s="22" t="s">
        <v>123</v>
      </c>
      <c r="H62" s="25" t="s">
        <v>69</v>
      </c>
      <c r="I62" s="25"/>
    </row>
    <row r="63" spans="1:9" ht="39.5" x14ac:dyDescent="0.35">
      <c r="A63" s="24">
        <f>VLOOKUP(B63,ResearcherReview!A:B,2,FALSE)</f>
        <v>15</v>
      </c>
      <c r="B63" s="56" t="s">
        <v>96</v>
      </c>
      <c r="C63" s="24" t="s">
        <v>68</v>
      </c>
      <c r="D63" s="24" t="s">
        <v>215</v>
      </c>
      <c r="E63" s="5" t="s">
        <v>1</v>
      </c>
      <c r="F63" s="5">
        <v>3</v>
      </c>
      <c r="G63" s="22" t="s">
        <v>123</v>
      </c>
      <c r="H63" s="22" t="s">
        <v>69</v>
      </c>
      <c r="I63" s="25"/>
    </row>
    <row r="64" spans="1:9" x14ac:dyDescent="0.35">
      <c r="A64" s="24">
        <f>VLOOKUP(B64,ResearcherReview!A:B,2,FALSE)</f>
        <v>15</v>
      </c>
      <c r="B64" s="56" t="s">
        <v>96</v>
      </c>
      <c r="C64" s="24" t="s">
        <v>68</v>
      </c>
      <c r="D64" s="23" t="s">
        <v>216</v>
      </c>
      <c r="E64" s="5" t="s">
        <v>1</v>
      </c>
      <c r="F64" s="5" t="s">
        <v>1</v>
      </c>
      <c r="G64" s="22" t="s">
        <v>69</v>
      </c>
      <c r="H64" s="25" t="s">
        <v>69</v>
      </c>
      <c r="I64" s="25"/>
    </row>
    <row r="65" spans="1:9" x14ac:dyDescent="0.35">
      <c r="A65" s="24">
        <f>VLOOKUP(B65,ResearcherReview!A:B,2,FALSE)</f>
        <v>16</v>
      </c>
      <c r="B65" s="56" t="s">
        <v>97</v>
      </c>
      <c r="C65" s="24" t="s">
        <v>68</v>
      </c>
      <c r="D65" s="71" t="s">
        <v>170</v>
      </c>
      <c r="E65" s="5" t="s">
        <v>1</v>
      </c>
      <c r="F65" s="66" t="s">
        <v>1</v>
      </c>
      <c r="G65" s="22" t="s">
        <v>69</v>
      </c>
      <c r="H65" s="25" t="s">
        <v>69</v>
      </c>
      <c r="I65" s="25"/>
    </row>
    <row r="66" spans="1:9" x14ac:dyDescent="0.35">
      <c r="A66" s="24">
        <f>VLOOKUP(B66,ResearcherReview!A:B,2,FALSE)</f>
        <v>16</v>
      </c>
      <c r="B66" s="56" t="s">
        <v>97</v>
      </c>
      <c r="C66" s="24" t="s">
        <v>68</v>
      </c>
      <c r="D66" s="27" t="s">
        <v>217</v>
      </c>
      <c r="E66" s="5" t="s">
        <v>1</v>
      </c>
      <c r="F66" s="5">
        <v>0</v>
      </c>
      <c r="G66" s="22" t="s">
        <v>69</v>
      </c>
      <c r="H66" s="25" t="s">
        <v>69</v>
      </c>
      <c r="I66" s="25"/>
    </row>
    <row r="67" spans="1:9" x14ac:dyDescent="0.35">
      <c r="A67" s="24">
        <f>VLOOKUP(B67,ResearcherReview!A:B,2,FALSE)</f>
        <v>16</v>
      </c>
      <c r="B67" s="56" t="s">
        <v>97</v>
      </c>
      <c r="C67" s="24" t="s">
        <v>68</v>
      </c>
      <c r="D67" s="29" t="s">
        <v>218</v>
      </c>
      <c r="E67" s="5" t="s">
        <v>1</v>
      </c>
      <c r="F67" s="5">
        <v>1</v>
      </c>
      <c r="G67" s="22" t="s">
        <v>69</v>
      </c>
      <c r="H67" s="25" t="s">
        <v>69</v>
      </c>
      <c r="I67" s="25"/>
    </row>
    <row r="68" spans="1:9" x14ac:dyDescent="0.35">
      <c r="A68" s="24">
        <f>VLOOKUP(B68,ResearcherReview!A:B,2,FALSE)</f>
        <v>16</v>
      </c>
      <c r="B68" s="56" t="s">
        <v>97</v>
      </c>
      <c r="C68" s="24" t="s">
        <v>68</v>
      </c>
      <c r="D68" s="29" t="s">
        <v>219</v>
      </c>
      <c r="E68" s="5" t="s">
        <v>1</v>
      </c>
      <c r="F68" s="5">
        <v>1</v>
      </c>
      <c r="G68" s="22" t="s">
        <v>69</v>
      </c>
      <c r="H68" s="25" t="s">
        <v>69</v>
      </c>
      <c r="I68" s="25"/>
    </row>
    <row r="69" spans="1:9" x14ac:dyDescent="0.35">
      <c r="A69" s="24">
        <f>VLOOKUP(B69,ResearcherReview!A:B,2,FALSE)</f>
        <v>16</v>
      </c>
      <c r="B69" s="56" t="s">
        <v>97</v>
      </c>
      <c r="C69" s="24" t="s">
        <v>68</v>
      </c>
      <c r="D69" s="23" t="s">
        <v>220</v>
      </c>
      <c r="E69" s="5" t="s">
        <v>1</v>
      </c>
      <c r="F69" s="5" t="s">
        <v>1</v>
      </c>
      <c r="G69" s="22" t="s">
        <v>69</v>
      </c>
      <c r="H69" s="25" t="s">
        <v>69</v>
      </c>
      <c r="I69" s="25"/>
    </row>
    <row r="70" spans="1:9" x14ac:dyDescent="0.35">
      <c r="A70" s="24">
        <f>VLOOKUP(B70,ResearcherReview!A:B,2,FALSE)</f>
        <v>17</v>
      </c>
      <c r="B70" s="56" t="s">
        <v>98</v>
      </c>
      <c r="C70" s="24" t="s">
        <v>68</v>
      </c>
      <c r="D70" s="71" t="s">
        <v>170</v>
      </c>
      <c r="E70" s="5" t="s">
        <v>1</v>
      </c>
      <c r="F70" s="66" t="s">
        <v>1</v>
      </c>
      <c r="G70" s="22" t="s">
        <v>69</v>
      </c>
      <c r="H70" s="25" t="s">
        <v>69</v>
      </c>
      <c r="I70" s="25"/>
    </row>
    <row r="71" spans="1:9" x14ac:dyDescent="0.35">
      <c r="A71" s="24">
        <f>VLOOKUP(B71,ResearcherReview!A:B,2,FALSE)</f>
        <v>17</v>
      </c>
      <c r="B71" s="56" t="s">
        <v>98</v>
      </c>
      <c r="C71" s="24" t="s">
        <v>68</v>
      </c>
      <c r="D71" s="24" t="s">
        <v>221</v>
      </c>
      <c r="E71" s="5" t="s">
        <v>1</v>
      </c>
      <c r="F71" s="5">
        <v>0</v>
      </c>
      <c r="G71" s="22" t="s">
        <v>69</v>
      </c>
      <c r="H71" s="25" t="s">
        <v>69</v>
      </c>
      <c r="I71" s="25"/>
    </row>
    <row r="72" spans="1:9" x14ac:dyDescent="0.35">
      <c r="A72" s="24">
        <f>VLOOKUP(B72,ResearcherReview!A:B,2,FALSE)</f>
        <v>17</v>
      </c>
      <c r="B72" s="56" t="s">
        <v>98</v>
      </c>
      <c r="C72" s="24" t="s">
        <v>68</v>
      </c>
      <c r="D72" s="24" t="s">
        <v>222</v>
      </c>
      <c r="E72" s="5" t="s">
        <v>1</v>
      </c>
      <c r="F72" s="5">
        <v>1</v>
      </c>
      <c r="G72" s="22" t="s">
        <v>69</v>
      </c>
      <c r="H72" s="25" t="s">
        <v>69</v>
      </c>
      <c r="I72" s="25"/>
    </row>
    <row r="73" spans="1:9" x14ac:dyDescent="0.35">
      <c r="A73" s="24">
        <f>VLOOKUP(B73,ResearcherReview!A:B,2,FALSE)</f>
        <v>17</v>
      </c>
      <c r="B73" s="56" t="s">
        <v>98</v>
      </c>
      <c r="C73" s="24" t="s">
        <v>68</v>
      </c>
      <c r="D73" s="24" t="s">
        <v>223</v>
      </c>
      <c r="E73" s="5" t="s">
        <v>1</v>
      </c>
      <c r="F73" s="5">
        <v>2</v>
      </c>
      <c r="G73" s="22" t="s">
        <v>69</v>
      </c>
      <c r="H73" s="22" t="s">
        <v>69</v>
      </c>
      <c r="I73" s="25"/>
    </row>
    <row r="74" spans="1:9" x14ac:dyDescent="0.35">
      <c r="A74" s="24">
        <f>VLOOKUP(B74,ResearcherReview!A:B,2,FALSE)</f>
        <v>17</v>
      </c>
      <c r="B74" s="56" t="s">
        <v>98</v>
      </c>
      <c r="C74" s="24" t="s">
        <v>68</v>
      </c>
      <c r="D74" s="28" t="s">
        <v>224</v>
      </c>
      <c r="E74" s="5" t="s">
        <v>1</v>
      </c>
      <c r="F74" s="5" t="s">
        <v>1</v>
      </c>
      <c r="G74" s="22" t="s">
        <v>69</v>
      </c>
      <c r="H74" s="25" t="s">
        <v>69</v>
      </c>
      <c r="I74" s="25"/>
    </row>
    <row r="75" spans="1:9" x14ac:dyDescent="0.35">
      <c r="A75" s="24">
        <v>18</v>
      </c>
      <c r="B75" s="65" t="s">
        <v>139</v>
      </c>
      <c r="C75" s="24" t="s">
        <v>68</v>
      </c>
      <c r="D75" s="71" t="s">
        <v>170</v>
      </c>
      <c r="E75" s="5" t="s">
        <v>1</v>
      </c>
      <c r="F75" s="66" t="s">
        <v>1</v>
      </c>
      <c r="G75" s="22" t="s">
        <v>69</v>
      </c>
      <c r="H75" s="25" t="s">
        <v>69</v>
      </c>
      <c r="I75" s="25"/>
    </row>
    <row r="76" spans="1:9" ht="26.5" x14ac:dyDescent="0.35">
      <c r="A76" s="24">
        <v>18</v>
      </c>
      <c r="B76" s="65" t="s">
        <v>139</v>
      </c>
      <c r="C76" s="24" t="s">
        <v>68</v>
      </c>
      <c r="D76" s="24" t="s">
        <v>225</v>
      </c>
      <c r="E76" s="5" t="s">
        <v>1</v>
      </c>
      <c r="F76" s="5">
        <v>0</v>
      </c>
      <c r="G76" s="22" t="s">
        <v>142</v>
      </c>
      <c r="H76" s="25" t="s">
        <v>69</v>
      </c>
      <c r="I76" s="25"/>
    </row>
    <row r="77" spans="1:9" x14ac:dyDescent="0.35">
      <c r="A77" s="24">
        <v>18</v>
      </c>
      <c r="B77" s="65" t="s">
        <v>139</v>
      </c>
      <c r="C77" s="24" t="s">
        <v>68</v>
      </c>
      <c r="D77" s="24" t="s">
        <v>226</v>
      </c>
      <c r="E77" s="5" t="s">
        <v>1</v>
      </c>
      <c r="F77" s="5">
        <v>1</v>
      </c>
      <c r="G77" s="22" t="s">
        <v>69</v>
      </c>
      <c r="H77" s="22" t="s">
        <v>69</v>
      </c>
      <c r="I77" s="25"/>
    </row>
    <row r="78" spans="1:9" x14ac:dyDescent="0.35">
      <c r="A78" s="24">
        <v>18</v>
      </c>
      <c r="B78" s="65" t="s">
        <v>139</v>
      </c>
      <c r="C78" s="24" t="s">
        <v>68</v>
      </c>
      <c r="D78" s="28" t="s">
        <v>227</v>
      </c>
      <c r="E78" s="5" t="s">
        <v>1</v>
      </c>
      <c r="F78" s="5" t="s">
        <v>1</v>
      </c>
      <c r="G78" s="22" t="s">
        <v>69</v>
      </c>
      <c r="H78" s="25" t="s">
        <v>69</v>
      </c>
      <c r="I78" s="25"/>
    </row>
    <row r="79" spans="1:9" x14ac:dyDescent="0.35">
      <c r="A79" s="24">
        <v>19</v>
      </c>
      <c r="B79" s="65" t="s">
        <v>140</v>
      </c>
      <c r="C79" s="24" t="s">
        <v>68</v>
      </c>
      <c r="D79" s="71" t="s">
        <v>170</v>
      </c>
      <c r="E79" s="5" t="s">
        <v>1</v>
      </c>
      <c r="F79" s="66" t="s">
        <v>1</v>
      </c>
      <c r="G79" s="22" t="s">
        <v>69</v>
      </c>
      <c r="H79" s="25" t="s">
        <v>69</v>
      </c>
      <c r="I79" s="25"/>
    </row>
    <row r="80" spans="1:9" ht="39.5" x14ac:dyDescent="0.35">
      <c r="A80" s="24">
        <v>19</v>
      </c>
      <c r="B80" s="65" t="s">
        <v>140</v>
      </c>
      <c r="C80" s="24" t="s">
        <v>68</v>
      </c>
      <c r="D80" s="24" t="s">
        <v>228</v>
      </c>
      <c r="E80" s="5"/>
      <c r="F80" s="5"/>
      <c r="G80" s="22" t="s">
        <v>148</v>
      </c>
      <c r="H80" s="25" t="s">
        <v>69</v>
      </c>
      <c r="I80" s="69" t="s">
        <v>150</v>
      </c>
    </row>
    <row r="81" spans="1:9" ht="39.5" x14ac:dyDescent="0.35">
      <c r="A81" s="24">
        <v>19</v>
      </c>
      <c r="B81" s="65" t="s">
        <v>140</v>
      </c>
      <c r="C81" s="24" t="s">
        <v>68</v>
      </c>
      <c r="D81" s="24" t="s">
        <v>229</v>
      </c>
      <c r="E81" s="5"/>
      <c r="F81" s="5"/>
      <c r="G81" s="22" t="s">
        <v>149</v>
      </c>
      <c r="H81" s="25" t="s">
        <v>69</v>
      </c>
      <c r="I81" s="69" t="s">
        <v>150</v>
      </c>
    </row>
    <row r="82" spans="1:9" x14ac:dyDescent="0.35">
      <c r="A82" s="24">
        <v>19</v>
      </c>
      <c r="B82" s="65" t="s">
        <v>140</v>
      </c>
      <c r="C82" s="24" t="s">
        <v>68</v>
      </c>
      <c r="D82" s="28" t="s">
        <v>227</v>
      </c>
      <c r="E82" s="5"/>
      <c r="F82" s="5"/>
      <c r="G82" s="22" t="s">
        <v>69</v>
      </c>
      <c r="H82" s="25" t="s">
        <v>69</v>
      </c>
      <c r="I82" s="25"/>
    </row>
    <row r="83" spans="1:9" s="24" customFormat="1" x14ac:dyDescent="0.35">
      <c r="A83" s="24">
        <v>20</v>
      </c>
      <c r="B83" s="56" t="s">
        <v>99</v>
      </c>
      <c r="C83" s="24" t="s">
        <v>68</v>
      </c>
      <c r="D83" s="71" t="s">
        <v>170</v>
      </c>
      <c r="E83" s="5" t="s">
        <v>1</v>
      </c>
      <c r="F83" s="66" t="s">
        <v>1</v>
      </c>
      <c r="G83" s="22" t="s">
        <v>69</v>
      </c>
      <c r="H83" s="22" t="s">
        <v>69</v>
      </c>
    </row>
    <row r="84" spans="1:9" x14ac:dyDescent="0.35">
      <c r="A84" s="24">
        <v>20</v>
      </c>
      <c r="B84" s="56" t="s">
        <v>99</v>
      </c>
      <c r="C84" s="24" t="s">
        <v>68</v>
      </c>
      <c r="D84" s="26" t="s">
        <v>230</v>
      </c>
      <c r="E84" s="5" t="s">
        <v>1</v>
      </c>
      <c r="F84" s="5">
        <v>0</v>
      </c>
      <c r="G84" s="22" t="s">
        <v>69</v>
      </c>
      <c r="H84" s="25" t="s">
        <v>69</v>
      </c>
      <c r="I84" s="25"/>
    </row>
    <row r="85" spans="1:9" x14ac:dyDescent="0.35">
      <c r="A85" s="24">
        <v>20</v>
      </c>
      <c r="B85" s="56" t="s">
        <v>99</v>
      </c>
      <c r="C85" s="24" t="s">
        <v>68</v>
      </c>
      <c r="D85" s="26" t="s">
        <v>231</v>
      </c>
      <c r="E85" s="5" t="s">
        <v>1</v>
      </c>
      <c r="F85" s="5">
        <v>1</v>
      </c>
      <c r="G85" s="22" t="s">
        <v>69</v>
      </c>
      <c r="H85" s="25" t="s">
        <v>69</v>
      </c>
      <c r="I85" s="25"/>
    </row>
    <row r="86" spans="1:9" x14ac:dyDescent="0.35">
      <c r="A86" s="24">
        <f>VLOOKUP(B86,ResearcherReview!A:B,2,FALSE)</f>
        <v>20</v>
      </c>
      <c r="B86" s="56" t="s">
        <v>99</v>
      </c>
      <c r="C86" s="24" t="s">
        <v>68</v>
      </c>
      <c r="D86" s="23" t="s">
        <v>232</v>
      </c>
      <c r="E86" s="5" t="s">
        <v>1</v>
      </c>
      <c r="F86" s="5" t="s">
        <v>1</v>
      </c>
      <c r="G86" s="22" t="s">
        <v>69</v>
      </c>
      <c r="H86" s="22" t="s">
        <v>69</v>
      </c>
      <c r="I86" s="25"/>
    </row>
    <row r="87" spans="1:9" x14ac:dyDescent="0.35">
      <c r="A87" s="24">
        <f>VLOOKUP(B87,ResearcherReview!A:B,2,FALSE)</f>
        <v>21</v>
      </c>
      <c r="B87" s="56" t="s">
        <v>100</v>
      </c>
      <c r="C87" s="24" t="s">
        <v>70</v>
      </c>
      <c r="D87" s="71" t="s">
        <v>170</v>
      </c>
      <c r="E87" s="5" t="s">
        <v>1</v>
      </c>
      <c r="F87" s="66" t="s">
        <v>1</v>
      </c>
      <c r="G87" s="22" t="s">
        <v>69</v>
      </c>
      <c r="H87" s="22" t="s">
        <v>69</v>
      </c>
      <c r="I87" s="25"/>
    </row>
    <row r="88" spans="1:9" ht="26.5" x14ac:dyDescent="0.35">
      <c r="A88" s="24">
        <f>VLOOKUP(B88,ResearcherReview!A:B,2,FALSE)</f>
        <v>21</v>
      </c>
      <c r="B88" s="56" t="s">
        <v>100</v>
      </c>
      <c r="C88" s="24" t="s">
        <v>70</v>
      </c>
      <c r="D88" s="26" t="s">
        <v>233</v>
      </c>
      <c r="E88" s="5">
        <v>1</v>
      </c>
      <c r="F88" s="5" t="s">
        <v>1</v>
      </c>
      <c r="G88" s="22" t="s">
        <v>169</v>
      </c>
      <c r="H88" s="22" t="s">
        <v>78</v>
      </c>
      <c r="I88" s="25"/>
    </row>
    <row r="89" spans="1:9" ht="26.5" x14ac:dyDescent="0.35">
      <c r="A89" s="24">
        <f>VLOOKUP(B89,ResearcherReview!A:B,2,FALSE)</f>
        <v>21</v>
      </c>
      <c r="B89" s="56" t="s">
        <v>100</v>
      </c>
      <c r="C89" s="24" t="s">
        <v>70</v>
      </c>
      <c r="D89" s="26" t="s">
        <v>234</v>
      </c>
      <c r="E89" s="5">
        <v>2</v>
      </c>
      <c r="F89" s="5" t="s">
        <v>1</v>
      </c>
      <c r="G89" s="22" t="s">
        <v>169</v>
      </c>
      <c r="H89" s="22" t="s">
        <v>78</v>
      </c>
      <c r="I89" s="25"/>
    </row>
    <row r="90" spans="1:9" ht="26.5" x14ac:dyDescent="0.35">
      <c r="A90" s="24">
        <f>VLOOKUP(B90,ResearcherReview!A:B,2,FALSE)</f>
        <v>21</v>
      </c>
      <c r="B90" s="56" t="s">
        <v>100</v>
      </c>
      <c r="C90" s="24" t="s">
        <v>70</v>
      </c>
      <c r="D90" s="26" t="s">
        <v>235</v>
      </c>
      <c r="E90" s="5">
        <v>3</v>
      </c>
      <c r="F90" s="5" t="s">
        <v>1</v>
      </c>
      <c r="G90" s="22" t="s">
        <v>169</v>
      </c>
      <c r="H90" s="22" t="s">
        <v>78</v>
      </c>
      <c r="I90" s="25"/>
    </row>
    <row r="91" spans="1:9" x14ac:dyDescent="0.35">
      <c r="A91" s="24">
        <f>VLOOKUP(B91,ResearcherReview!A:B,2,FALSE)</f>
        <v>21</v>
      </c>
      <c r="B91" s="56" t="s">
        <v>100</v>
      </c>
      <c r="C91" s="24" t="s">
        <v>70</v>
      </c>
      <c r="D91" s="23" t="s">
        <v>232</v>
      </c>
      <c r="E91" s="5" t="s">
        <v>1</v>
      </c>
      <c r="F91" s="5" t="s">
        <v>1</v>
      </c>
      <c r="G91" s="22" t="s">
        <v>69</v>
      </c>
      <c r="H91" s="22" t="s">
        <v>69</v>
      </c>
      <c r="I91" s="25"/>
    </row>
    <row r="92" spans="1:9" x14ac:dyDescent="0.35">
      <c r="A92" s="24">
        <f>VLOOKUP(B92,ResearcherReview!A:B,2,FALSE)</f>
        <v>22</v>
      </c>
      <c r="B92" s="56" t="s">
        <v>101</v>
      </c>
      <c r="C92" s="24" t="s">
        <v>68</v>
      </c>
      <c r="D92" s="71" t="s">
        <v>170</v>
      </c>
      <c r="E92" s="5" t="s">
        <v>1</v>
      </c>
      <c r="F92" s="66" t="s">
        <v>1</v>
      </c>
      <c r="G92" s="22" t="s">
        <v>69</v>
      </c>
      <c r="H92" s="22" t="s">
        <v>69</v>
      </c>
      <c r="I92" s="25"/>
    </row>
    <row r="93" spans="1:9" x14ac:dyDescent="0.35">
      <c r="A93" s="24">
        <f>VLOOKUP(B93,ResearcherReview!A:B,2,FALSE)</f>
        <v>22</v>
      </c>
      <c r="B93" s="56" t="s">
        <v>101</v>
      </c>
      <c r="C93" s="24" t="s">
        <v>68</v>
      </c>
      <c r="D93" s="26" t="s">
        <v>236</v>
      </c>
      <c r="E93" s="5" t="s">
        <v>1</v>
      </c>
      <c r="F93" s="5">
        <v>1</v>
      </c>
      <c r="G93" s="22" t="s">
        <v>69</v>
      </c>
      <c r="H93" s="25" t="s">
        <v>69</v>
      </c>
      <c r="I93" s="25"/>
    </row>
    <row r="94" spans="1:9" x14ac:dyDescent="0.35">
      <c r="A94" s="24">
        <f>VLOOKUP(B94,ResearcherReview!A:B,2,FALSE)</f>
        <v>22</v>
      </c>
      <c r="B94" s="56" t="s">
        <v>101</v>
      </c>
      <c r="C94" s="24" t="s">
        <v>68</v>
      </c>
      <c r="D94" s="26" t="s">
        <v>237</v>
      </c>
      <c r="E94" s="5" t="s">
        <v>1</v>
      </c>
      <c r="F94" s="5">
        <v>2</v>
      </c>
      <c r="G94" s="22" t="s">
        <v>69</v>
      </c>
      <c r="H94" s="25" t="s">
        <v>69</v>
      </c>
      <c r="I94" s="25"/>
    </row>
    <row r="95" spans="1:9" x14ac:dyDescent="0.35">
      <c r="A95" s="24">
        <f>VLOOKUP(B95,ResearcherReview!A:B,2,FALSE)</f>
        <v>22</v>
      </c>
      <c r="B95" s="56" t="s">
        <v>101</v>
      </c>
      <c r="C95" s="24" t="s">
        <v>68</v>
      </c>
      <c r="D95" s="26" t="s">
        <v>238</v>
      </c>
      <c r="E95" s="5" t="s">
        <v>1</v>
      </c>
      <c r="F95" s="5">
        <v>3</v>
      </c>
      <c r="G95" s="22" t="s">
        <v>69</v>
      </c>
      <c r="H95" s="22" t="s">
        <v>69</v>
      </c>
      <c r="I95" s="25"/>
    </row>
    <row r="96" spans="1:9" x14ac:dyDescent="0.35">
      <c r="A96" s="24">
        <f>VLOOKUP(B96,ResearcherReview!A:B,2,FALSE)</f>
        <v>22</v>
      </c>
      <c r="B96" s="56" t="s">
        <v>101</v>
      </c>
      <c r="C96" s="24" t="s">
        <v>68</v>
      </c>
      <c r="D96" s="23" t="s">
        <v>239</v>
      </c>
      <c r="E96" s="5" t="s">
        <v>1</v>
      </c>
      <c r="F96" s="5" t="s">
        <v>1</v>
      </c>
      <c r="G96" s="22" t="s">
        <v>69</v>
      </c>
      <c r="H96" s="25" t="s">
        <v>69</v>
      </c>
      <c r="I96" s="25"/>
    </row>
    <row r="97" spans="1:9" x14ac:dyDescent="0.35">
      <c r="A97" s="24">
        <f>VLOOKUP(B97,ResearcherReview!A:B,2,FALSE)</f>
        <v>23</v>
      </c>
      <c r="B97" s="56" t="s">
        <v>102</v>
      </c>
      <c r="C97" s="24" t="s">
        <v>121</v>
      </c>
      <c r="D97" s="71" t="s">
        <v>170</v>
      </c>
      <c r="E97" s="5" t="s">
        <v>1</v>
      </c>
      <c r="F97" s="66" t="s">
        <v>1</v>
      </c>
      <c r="G97" s="22" t="s">
        <v>69</v>
      </c>
      <c r="H97" s="22" t="s">
        <v>69</v>
      </c>
      <c r="I97" s="25"/>
    </row>
    <row r="98" spans="1:9" ht="39.5" x14ac:dyDescent="0.35">
      <c r="A98" s="24">
        <f>VLOOKUP(B98,ResearcherReview!A:B,2,FALSE)</f>
        <v>23</v>
      </c>
      <c r="B98" s="56" t="s">
        <v>102</v>
      </c>
      <c r="C98" s="24" t="s">
        <v>121</v>
      </c>
      <c r="D98" s="26" t="s">
        <v>240</v>
      </c>
      <c r="E98" s="5">
        <v>2</v>
      </c>
      <c r="F98" s="5">
        <v>2</v>
      </c>
      <c r="G98" s="22" t="s">
        <v>151</v>
      </c>
      <c r="H98" s="25" t="s">
        <v>71</v>
      </c>
      <c r="I98" s="69" t="s">
        <v>130</v>
      </c>
    </row>
    <row r="99" spans="1:9" x14ac:dyDescent="0.35">
      <c r="A99" s="24">
        <f>VLOOKUP(B99,ResearcherReview!A:B,2,FALSE)</f>
        <v>23</v>
      </c>
      <c r="B99" s="56" t="s">
        <v>102</v>
      </c>
      <c r="C99" s="24" t="s">
        <v>121</v>
      </c>
      <c r="D99" s="23" t="s">
        <v>239</v>
      </c>
      <c r="E99" s="5" t="s">
        <v>1</v>
      </c>
      <c r="F99" s="5" t="s">
        <v>1</v>
      </c>
      <c r="G99" s="22" t="s">
        <v>69</v>
      </c>
      <c r="H99" s="25" t="s">
        <v>69</v>
      </c>
      <c r="I99" s="25"/>
    </row>
    <row r="100" spans="1:9" x14ac:dyDescent="0.35">
      <c r="A100" s="24">
        <f>VLOOKUP(B100,ResearcherReview!A:B,2,FALSE)</f>
        <v>24</v>
      </c>
      <c r="B100" s="56" t="s">
        <v>114</v>
      </c>
      <c r="C100" s="24" t="s">
        <v>70</v>
      </c>
      <c r="D100" s="71" t="s">
        <v>170</v>
      </c>
      <c r="E100" s="5" t="s">
        <v>1</v>
      </c>
      <c r="F100" s="66" t="s">
        <v>1</v>
      </c>
      <c r="G100" s="22" t="s">
        <v>69</v>
      </c>
      <c r="H100" s="22" t="s">
        <v>69</v>
      </c>
      <c r="I100" s="25"/>
    </row>
    <row r="101" spans="1:9" ht="39.5" x14ac:dyDescent="0.35">
      <c r="A101" s="24">
        <f>VLOOKUP(B101,ResearcherReview!A:B,2,FALSE)</f>
        <v>24</v>
      </c>
      <c r="B101" s="56" t="s">
        <v>114</v>
      </c>
      <c r="C101" s="24" t="s">
        <v>70</v>
      </c>
      <c r="D101" s="26" t="s">
        <v>241</v>
      </c>
      <c r="E101" s="5">
        <v>1</v>
      </c>
      <c r="F101" s="58" t="s">
        <v>1</v>
      </c>
      <c r="G101" s="22" t="s">
        <v>141</v>
      </c>
      <c r="H101" s="25" t="s">
        <v>69</v>
      </c>
      <c r="I101" s="25"/>
    </row>
    <row r="102" spans="1:9" x14ac:dyDescent="0.35">
      <c r="A102" s="24">
        <f>VLOOKUP(B102,ResearcherReview!A:B,2,FALSE)</f>
        <v>24</v>
      </c>
      <c r="B102" s="56" t="s">
        <v>114</v>
      </c>
      <c r="C102" s="24" t="s">
        <v>70</v>
      </c>
      <c r="D102" s="23" t="s">
        <v>242</v>
      </c>
      <c r="E102" s="5" t="s">
        <v>1</v>
      </c>
      <c r="F102" s="58" t="s">
        <v>1</v>
      </c>
      <c r="G102" s="22" t="s">
        <v>69</v>
      </c>
      <c r="H102" s="25" t="s">
        <v>69</v>
      </c>
      <c r="I102" s="25"/>
    </row>
    <row r="103" spans="1:9" x14ac:dyDescent="0.35">
      <c r="A103" s="24">
        <f>VLOOKUP(B103,ResearcherReview!A:B,2,FALSE)</f>
        <v>25</v>
      </c>
      <c r="B103" s="56" t="s">
        <v>117</v>
      </c>
      <c r="C103" s="24" t="s">
        <v>70</v>
      </c>
      <c r="D103" s="71" t="s">
        <v>170</v>
      </c>
      <c r="E103" s="5" t="s">
        <v>1</v>
      </c>
      <c r="F103" s="66" t="s">
        <v>1</v>
      </c>
      <c r="G103" s="22" t="s">
        <v>69</v>
      </c>
      <c r="H103" s="22" t="s">
        <v>69</v>
      </c>
      <c r="I103" s="25"/>
    </row>
    <row r="104" spans="1:9" ht="39.5" x14ac:dyDescent="0.35">
      <c r="A104" s="24">
        <f>VLOOKUP(B104,ResearcherReview!A:B,2,FALSE)</f>
        <v>25</v>
      </c>
      <c r="B104" s="56" t="s">
        <v>117</v>
      </c>
      <c r="C104" s="24" t="s">
        <v>70</v>
      </c>
      <c r="D104" s="26" t="s">
        <v>243</v>
      </c>
      <c r="E104" s="5">
        <v>3</v>
      </c>
      <c r="F104" s="58" t="s">
        <v>1</v>
      </c>
      <c r="G104" s="22" t="s">
        <v>244</v>
      </c>
      <c r="H104" s="25" t="s">
        <v>69</v>
      </c>
      <c r="I104" s="25"/>
    </row>
    <row r="105" spans="1:9" x14ac:dyDescent="0.35">
      <c r="A105" s="24">
        <f>VLOOKUP(B105,ResearcherReview!A:B,2,FALSE)</f>
        <v>25</v>
      </c>
      <c r="B105" s="56" t="s">
        <v>117</v>
      </c>
      <c r="C105" s="24" t="s">
        <v>70</v>
      </c>
      <c r="D105" s="23" t="s">
        <v>245</v>
      </c>
      <c r="E105" s="58" t="s">
        <v>1</v>
      </c>
      <c r="F105" s="58" t="s">
        <v>1</v>
      </c>
      <c r="G105" s="22" t="s">
        <v>69</v>
      </c>
      <c r="H105" s="25" t="s">
        <v>69</v>
      </c>
      <c r="I105" s="25"/>
    </row>
    <row r="106" spans="1:9" x14ac:dyDescent="0.35">
      <c r="A106" s="24">
        <f>VLOOKUP(B106,ResearcherReview!A:B,2,FALSE)</f>
        <v>26</v>
      </c>
      <c r="B106" s="56" t="s">
        <v>86</v>
      </c>
      <c r="C106" s="24" t="s">
        <v>68</v>
      </c>
      <c r="D106" s="71" t="s">
        <v>170</v>
      </c>
      <c r="E106" s="5" t="s">
        <v>1</v>
      </c>
      <c r="F106" s="66" t="s">
        <v>1</v>
      </c>
      <c r="G106" s="22" t="s">
        <v>69</v>
      </c>
      <c r="H106" s="22" t="s">
        <v>69</v>
      </c>
      <c r="I106" s="25"/>
    </row>
    <row r="107" spans="1:9" x14ac:dyDescent="0.35">
      <c r="A107" s="24">
        <f>VLOOKUP(B107,ResearcherReview!A:B,2,FALSE)</f>
        <v>26</v>
      </c>
      <c r="B107" s="56" t="s">
        <v>86</v>
      </c>
      <c r="C107" s="24" t="s">
        <v>68</v>
      </c>
      <c r="D107" s="27" t="s">
        <v>246</v>
      </c>
      <c r="E107" s="5" t="s">
        <v>1</v>
      </c>
      <c r="F107" s="5">
        <v>0</v>
      </c>
      <c r="G107" s="22" t="s">
        <v>69</v>
      </c>
      <c r="H107" s="25" t="s">
        <v>69</v>
      </c>
      <c r="I107" s="25"/>
    </row>
    <row r="108" spans="1:9" ht="39.5" x14ac:dyDescent="0.35">
      <c r="A108" s="24">
        <f>VLOOKUP(B108,ResearcherReview!A:B,2,FALSE)</f>
        <v>26</v>
      </c>
      <c r="B108" s="56" t="s">
        <v>86</v>
      </c>
      <c r="C108" s="24" t="s">
        <v>68</v>
      </c>
      <c r="D108" s="27" t="s">
        <v>247</v>
      </c>
      <c r="E108" s="5" t="s">
        <v>1</v>
      </c>
      <c r="F108" s="5">
        <v>3</v>
      </c>
      <c r="G108" s="22" t="s">
        <v>163</v>
      </c>
      <c r="H108" s="25" t="s">
        <v>69</v>
      </c>
      <c r="I108" s="70" t="s">
        <v>164</v>
      </c>
    </row>
    <row r="109" spans="1:9" x14ac:dyDescent="0.35">
      <c r="A109" s="24">
        <f>VLOOKUP(B109,ResearcherReview!A:B,2,FALSE)</f>
        <v>26</v>
      </c>
      <c r="B109" s="56" t="s">
        <v>86</v>
      </c>
      <c r="C109" s="24" t="s">
        <v>68</v>
      </c>
      <c r="D109" s="37" t="s">
        <v>248</v>
      </c>
      <c r="E109" s="5" t="s">
        <v>1</v>
      </c>
      <c r="F109" s="5" t="s">
        <v>1</v>
      </c>
      <c r="G109" s="22" t="s">
        <v>69</v>
      </c>
      <c r="H109" s="25" t="s">
        <v>69</v>
      </c>
      <c r="I109" s="25" t="s">
        <v>69</v>
      </c>
    </row>
    <row r="110" spans="1:9" x14ac:dyDescent="0.35">
      <c r="A110" s="24">
        <f>VLOOKUP(B110,ResearcherReview!A:B,2,FALSE)</f>
        <v>27</v>
      </c>
      <c r="B110" s="56" t="s">
        <v>87</v>
      </c>
      <c r="C110" s="24" t="s">
        <v>68</v>
      </c>
      <c r="D110" s="71" t="s">
        <v>170</v>
      </c>
      <c r="E110" s="5" t="s">
        <v>1</v>
      </c>
      <c r="F110" s="66" t="s">
        <v>1</v>
      </c>
      <c r="G110" s="22" t="s">
        <v>69</v>
      </c>
      <c r="H110" s="22" t="s">
        <v>69</v>
      </c>
      <c r="I110" s="25"/>
    </row>
    <row r="111" spans="1:9" ht="52.5" x14ac:dyDescent="0.35">
      <c r="A111" s="24">
        <f>VLOOKUP(B111,ResearcherReview!A:B,2,FALSE)</f>
        <v>27</v>
      </c>
      <c r="B111" s="56" t="s">
        <v>87</v>
      </c>
      <c r="C111" s="24" t="s">
        <v>68</v>
      </c>
      <c r="D111" s="27" t="s">
        <v>249</v>
      </c>
      <c r="E111" s="5" t="s">
        <v>1</v>
      </c>
      <c r="F111" s="5">
        <v>1</v>
      </c>
      <c r="G111" s="22" t="s">
        <v>273</v>
      </c>
      <c r="H111" s="25" t="s">
        <v>69</v>
      </c>
      <c r="I111" s="70" t="s">
        <v>167</v>
      </c>
    </row>
    <row r="112" spans="1:9" ht="52.5" x14ac:dyDescent="0.35">
      <c r="A112" s="24">
        <f>VLOOKUP(B112,ResearcherReview!A:B,2,FALSE)</f>
        <v>27</v>
      </c>
      <c r="B112" s="56" t="s">
        <v>87</v>
      </c>
      <c r="C112" s="24" t="s">
        <v>68</v>
      </c>
      <c r="D112" s="27" t="s">
        <v>250</v>
      </c>
      <c r="E112" s="5" t="s">
        <v>1</v>
      </c>
      <c r="F112" s="5">
        <v>1</v>
      </c>
      <c r="G112" s="22" t="s">
        <v>273</v>
      </c>
      <c r="H112" s="25" t="s">
        <v>69</v>
      </c>
      <c r="I112" s="69" t="s">
        <v>168</v>
      </c>
    </row>
    <row r="113" spans="1:9" x14ac:dyDescent="0.35">
      <c r="A113" s="24">
        <f>VLOOKUP(B113,ResearcherReview!A:B,2,FALSE)</f>
        <v>27</v>
      </c>
      <c r="B113" s="56" t="s">
        <v>87</v>
      </c>
      <c r="C113" s="24" t="s">
        <v>68</v>
      </c>
      <c r="D113" s="37" t="s">
        <v>248</v>
      </c>
      <c r="E113" s="5" t="s">
        <v>1</v>
      </c>
      <c r="F113" s="5" t="s">
        <v>1</v>
      </c>
      <c r="G113" s="22" t="s">
        <v>69</v>
      </c>
      <c r="H113" s="25" t="s">
        <v>69</v>
      </c>
      <c r="I113" s="25"/>
    </row>
    <row r="114" spans="1:9" x14ac:dyDescent="0.35">
      <c r="A114" s="24">
        <f>VLOOKUP(B114,ResearcherReview!A:B,2,FALSE)</f>
        <v>28</v>
      </c>
      <c r="B114" s="56" t="s">
        <v>88</v>
      </c>
      <c r="C114" s="24" t="s">
        <v>68</v>
      </c>
      <c r="D114" s="71" t="s">
        <v>170</v>
      </c>
      <c r="E114" s="5" t="s">
        <v>1</v>
      </c>
      <c r="F114" s="66" t="s">
        <v>1</v>
      </c>
      <c r="G114" s="22" t="s">
        <v>69</v>
      </c>
      <c r="H114" s="22" t="s">
        <v>69</v>
      </c>
      <c r="I114" s="25"/>
    </row>
    <row r="115" spans="1:9" ht="65.5" x14ac:dyDescent="0.35">
      <c r="A115" s="24">
        <f>VLOOKUP(B115,ResearcherReview!A:B,2,FALSE)</f>
        <v>28</v>
      </c>
      <c r="B115" s="56" t="s">
        <v>88</v>
      </c>
      <c r="C115" s="24" t="s">
        <v>68</v>
      </c>
      <c r="D115" s="24" t="s">
        <v>251</v>
      </c>
      <c r="E115" s="5" t="s">
        <v>1</v>
      </c>
      <c r="F115" s="5">
        <v>1</v>
      </c>
      <c r="G115" s="22" t="s">
        <v>165</v>
      </c>
      <c r="H115" s="25" t="s">
        <v>69</v>
      </c>
      <c r="I115" s="69" t="s">
        <v>166</v>
      </c>
    </row>
    <row r="116" spans="1:9" x14ac:dyDescent="0.35">
      <c r="A116" s="24">
        <f>VLOOKUP(B116,ResearcherReview!A:B,2,FALSE)</f>
        <v>28</v>
      </c>
      <c r="B116" s="56" t="s">
        <v>88</v>
      </c>
      <c r="C116" s="24" t="s">
        <v>68</v>
      </c>
      <c r="D116" s="37" t="s">
        <v>248</v>
      </c>
      <c r="E116" s="5" t="s">
        <v>1</v>
      </c>
      <c r="F116" s="5" t="s">
        <v>1</v>
      </c>
      <c r="G116" s="22" t="s">
        <v>69</v>
      </c>
      <c r="H116" s="22" t="s">
        <v>69</v>
      </c>
      <c r="I116" s="25"/>
    </row>
    <row r="117" spans="1:9" x14ac:dyDescent="0.35">
      <c r="A117" s="24">
        <f>VLOOKUP(B117,ResearcherReview!A:B,2,FALSE)</f>
        <v>29</v>
      </c>
      <c r="B117" s="56" t="s">
        <v>113</v>
      </c>
      <c r="C117" s="24" t="s">
        <v>70</v>
      </c>
      <c r="D117" s="71" t="s">
        <v>170</v>
      </c>
      <c r="E117" s="5" t="s">
        <v>1</v>
      </c>
      <c r="F117" s="66" t="s">
        <v>1</v>
      </c>
      <c r="G117" s="22" t="s">
        <v>69</v>
      </c>
      <c r="H117" s="22" t="s">
        <v>69</v>
      </c>
      <c r="I117" s="25"/>
    </row>
    <row r="118" spans="1:9" ht="52.5" x14ac:dyDescent="0.35">
      <c r="A118" s="24">
        <f>VLOOKUP(B118,ResearcherReview!A:B,2,FALSE)</f>
        <v>29</v>
      </c>
      <c r="B118" s="56" t="s">
        <v>113</v>
      </c>
      <c r="C118" s="24" t="s">
        <v>70</v>
      </c>
      <c r="D118" s="26" t="s">
        <v>252</v>
      </c>
      <c r="E118" s="5">
        <v>1</v>
      </c>
      <c r="F118" s="58" t="s">
        <v>1</v>
      </c>
      <c r="G118" s="22" t="s">
        <v>160</v>
      </c>
      <c r="H118" s="22" t="s">
        <v>69</v>
      </c>
      <c r="I118" s="69" t="s">
        <v>166</v>
      </c>
    </row>
    <row r="119" spans="1:9" ht="78.5" x14ac:dyDescent="0.35">
      <c r="A119" s="24">
        <f>VLOOKUP(B119,ResearcherReview!A:B,2,FALSE)</f>
        <v>29</v>
      </c>
      <c r="B119" s="56" t="s">
        <v>113</v>
      </c>
      <c r="C119" s="24" t="s">
        <v>70</v>
      </c>
      <c r="D119" s="26" t="s">
        <v>253</v>
      </c>
      <c r="E119" s="5">
        <v>2</v>
      </c>
      <c r="F119" s="58" t="s">
        <v>1</v>
      </c>
      <c r="G119" s="22" t="s">
        <v>161</v>
      </c>
      <c r="H119" s="22" t="s">
        <v>69</v>
      </c>
      <c r="I119" s="69" t="s">
        <v>166</v>
      </c>
    </row>
    <row r="120" spans="1:9" x14ac:dyDescent="0.35">
      <c r="A120" s="24">
        <f>VLOOKUP(B120,ResearcherReview!A:B,2,FALSE)</f>
        <v>29</v>
      </c>
      <c r="B120" s="56" t="s">
        <v>113</v>
      </c>
      <c r="C120" s="24" t="s">
        <v>70</v>
      </c>
      <c r="D120" s="23" t="s">
        <v>248</v>
      </c>
      <c r="E120" s="5" t="s">
        <v>1</v>
      </c>
      <c r="F120" s="58" t="s">
        <v>1</v>
      </c>
      <c r="G120" s="22" t="s">
        <v>69</v>
      </c>
      <c r="H120" s="22" t="s">
        <v>69</v>
      </c>
      <c r="I120" s="25"/>
    </row>
    <row r="121" spans="1:9" x14ac:dyDescent="0.35">
      <c r="A121" s="24">
        <f>VLOOKUP(B121,ResearcherReview!A:B,2,FALSE)</f>
        <v>30</v>
      </c>
      <c r="B121" s="56" t="s">
        <v>115</v>
      </c>
      <c r="C121" s="24" t="s">
        <v>70</v>
      </c>
      <c r="D121" s="71" t="s">
        <v>170</v>
      </c>
      <c r="E121" s="5" t="s">
        <v>1</v>
      </c>
      <c r="F121" s="66" t="s">
        <v>1</v>
      </c>
      <c r="G121" s="22" t="s">
        <v>69</v>
      </c>
      <c r="H121" s="22" t="s">
        <v>69</v>
      </c>
      <c r="I121" s="25"/>
    </row>
    <row r="122" spans="1:9" ht="52.5" x14ac:dyDescent="0.35">
      <c r="A122" s="24">
        <f>VLOOKUP(B122,ResearcherReview!A:B,2,FALSE)</f>
        <v>30</v>
      </c>
      <c r="B122" s="56" t="s">
        <v>115</v>
      </c>
      <c r="C122" s="24" t="s">
        <v>70</v>
      </c>
      <c r="D122" s="26" t="s">
        <v>254</v>
      </c>
      <c r="E122" s="5">
        <v>3</v>
      </c>
      <c r="F122" s="58" t="s">
        <v>1</v>
      </c>
      <c r="G122" s="22" t="s">
        <v>133</v>
      </c>
      <c r="H122" s="22" t="s">
        <v>162</v>
      </c>
      <c r="I122" s="69" t="s">
        <v>134</v>
      </c>
    </row>
    <row r="123" spans="1:9" x14ac:dyDescent="0.35">
      <c r="A123" s="24">
        <f>VLOOKUP(B123,ResearcherReview!A:B,2,FALSE)</f>
        <v>30</v>
      </c>
      <c r="B123" s="56" t="s">
        <v>115</v>
      </c>
      <c r="C123" s="24" t="s">
        <v>70</v>
      </c>
      <c r="D123" s="23" t="s">
        <v>255</v>
      </c>
      <c r="E123" s="58" t="s">
        <v>1</v>
      </c>
      <c r="F123" s="58" t="s">
        <v>1</v>
      </c>
      <c r="G123" s="22" t="s">
        <v>69</v>
      </c>
      <c r="H123" s="22" t="s">
        <v>69</v>
      </c>
      <c r="I123" s="25"/>
    </row>
    <row r="124" spans="1:9" x14ac:dyDescent="0.35">
      <c r="A124" s="24">
        <f>VLOOKUP(B124,ResearcherReview!A:B,2,FALSE)</f>
        <v>31</v>
      </c>
      <c r="B124" s="56" t="s">
        <v>116</v>
      </c>
      <c r="C124" s="24" t="s">
        <v>70</v>
      </c>
      <c r="D124" s="71" t="s">
        <v>170</v>
      </c>
      <c r="E124" s="5" t="s">
        <v>1</v>
      </c>
      <c r="F124" s="66" t="s">
        <v>1</v>
      </c>
      <c r="G124" s="22" t="s">
        <v>69</v>
      </c>
      <c r="H124" s="22" t="s">
        <v>69</v>
      </c>
      <c r="I124" s="25"/>
    </row>
    <row r="125" spans="1:9" x14ac:dyDescent="0.35">
      <c r="A125" s="24">
        <f>VLOOKUP(B125,ResearcherReview!A:B,2,FALSE)</f>
        <v>31</v>
      </c>
      <c r="B125" s="56" t="s">
        <v>116</v>
      </c>
      <c r="C125" s="24" t="s">
        <v>70</v>
      </c>
      <c r="D125" s="26" t="s">
        <v>256</v>
      </c>
      <c r="E125" s="58" t="s">
        <v>1</v>
      </c>
      <c r="F125" s="58" t="s">
        <v>1</v>
      </c>
      <c r="G125" s="22" t="s">
        <v>152</v>
      </c>
      <c r="H125" s="22" t="s">
        <v>69</v>
      </c>
      <c r="I125" s="69" t="s">
        <v>274</v>
      </c>
    </row>
    <row r="126" spans="1:9" x14ac:dyDescent="0.35">
      <c r="A126" s="24">
        <f>VLOOKUP(B126,ResearcherReview!A:B,2,FALSE)</f>
        <v>31</v>
      </c>
      <c r="B126" s="56" t="s">
        <v>116</v>
      </c>
      <c r="C126" s="24" t="s">
        <v>70</v>
      </c>
      <c r="D126" s="26" t="s">
        <v>257</v>
      </c>
      <c r="E126" s="58" t="s">
        <v>1</v>
      </c>
      <c r="F126" s="58" t="s">
        <v>1</v>
      </c>
      <c r="G126" s="22" t="s">
        <v>152</v>
      </c>
      <c r="H126" s="22" t="s">
        <v>69</v>
      </c>
      <c r="I126" s="69" t="s">
        <v>274</v>
      </c>
    </row>
    <row r="127" spans="1:9" x14ac:dyDescent="0.35">
      <c r="A127" s="24">
        <f>VLOOKUP(B127,ResearcherReview!A:B,2,FALSE)</f>
        <v>31</v>
      </c>
      <c r="B127" s="56" t="s">
        <v>116</v>
      </c>
      <c r="C127" s="24" t="s">
        <v>70</v>
      </c>
      <c r="D127" s="23" t="s">
        <v>258</v>
      </c>
      <c r="E127" s="58" t="s">
        <v>1</v>
      </c>
      <c r="F127" s="58" t="s">
        <v>1</v>
      </c>
      <c r="G127" s="22" t="s">
        <v>69</v>
      </c>
      <c r="H127" s="22" t="s">
        <v>69</v>
      </c>
      <c r="I127" s="25"/>
    </row>
    <row r="128" spans="1:9" x14ac:dyDescent="0.35">
      <c r="A128" s="24">
        <f>VLOOKUP(B128,ResearcherReview!A:B,2,FALSE)</f>
        <v>32</v>
      </c>
      <c r="B128" s="56" t="s">
        <v>89</v>
      </c>
      <c r="C128" s="24" t="s">
        <v>121</v>
      </c>
      <c r="D128" s="71" t="s">
        <v>170</v>
      </c>
      <c r="E128" s="5" t="s">
        <v>1</v>
      </c>
      <c r="F128" s="66" t="s">
        <v>1</v>
      </c>
      <c r="G128" s="22" t="s">
        <v>69</v>
      </c>
      <c r="H128" s="22" t="s">
        <v>69</v>
      </c>
      <c r="I128" s="25"/>
    </row>
    <row r="129" spans="1:9" ht="52.5" x14ac:dyDescent="0.35">
      <c r="A129" s="24">
        <f>VLOOKUP(B129,ResearcherReview!A:B,2,FALSE)</f>
        <v>32</v>
      </c>
      <c r="B129" s="56" t="s">
        <v>89</v>
      </c>
      <c r="C129" s="24" t="s">
        <v>121</v>
      </c>
      <c r="D129" s="24" t="s">
        <v>272</v>
      </c>
      <c r="E129" s="5">
        <v>3</v>
      </c>
      <c r="F129" s="66">
        <v>3</v>
      </c>
      <c r="G129" s="22" t="s">
        <v>153</v>
      </c>
      <c r="H129" s="25" t="s">
        <v>69</v>
      </c>
      <c r="I129" s="25"/>
    </row>
    <row r="130" spans="1:9" x14ac:dyDescent="0.35">
      <c r="A130" s="24">
        <f>VLOOKUP(B130,ResearcherReview!A:B,2,FALSE)</f>
        <v>32</v>
      </c>
      <c r="B130" s="56" t="s">
        <v>89</v>
      </c>
      <c r="C130" s="24" t="s">
        <v>121</v>
      </c>
      <c r="D130" s="28" t="s">
        <v>260</v>
      </c>
      <c r="E130" s="5" t="s">
        <v>1</v>
      </c>
      <c r="F130" s="5" t="s">
        <v>1</v>
      </c>
      <c r="G130" s="22" t="s">
        <v>69</v>
      </c>
      <c r="H130" s="25" t="s">
        <v>69</v>
      </c>
      <c r="I130" s="25"/>
    </row>
    <row r="131" spans="1:9" x14ac:dyDescent="0.35">
      <c r="A131" s="24">
        <f>VLOOKUP(B131,ResearcherReview!A:B,2,FALSE)</f>
        <v>33</v>
      </c>
      <c r="B131" s="56" t="s">
        <v>90</v>
      </c>
      <c r="C131" s="24" t="s">
        <v>70</v>
      </c>
      <c r="D131" s="71" t="s">
        <v>170</v>
      </c>
      <c r="E131" s="5" t="s">
        <v>1</v>
      </c>
      <c r="F131" s="66" t="s">
        <v>1</v>
      </c>
      <c r="G131" s="22" t="s">
        <v>69</v>
      </c>
      <c r="H131" s="22" t="s">
        <v>69</v>
      </c>
      <c r="I131" s="25"/>
    </row>
    <row r="132" spans="1:9" ht="26.5" x14ac:dyDescent="0.35">
      <c r="A132" s="24">
        <f>VLOOKUP(B132,ResearcherReview!A:B,2,FALSE)</f>
        <v>33</v>
      </c>
      <c r="B132" s="56" t="s">
        <v>90</v>
      </c>
      <c r="C132" s="24" t="s">
        <v>70</v>
      </c>
      <c r="D132" s="26" t="s">
        <v>271</v>
      </c>
      <c r="E132" s="5">
        <v>2</v>
      </c>
      <c r="F132" s="5" t="s">
        <v>1</v>
      </c>
      <c r="G132" s="22" t="s">
        <v>69</v>
      </c>
      <c r="H132" s="25" t="s">
        <v>69</v>
      </c>
      <c r="I132" s="25"/>
    </row>
    <row r="133" spans="1:9" ht="39.5" x14ac:dyDescent="0.35">
      <c r="A133" s="24">
        <f>VLOOKUP(B133,ResearcherReview!A:B,2,FALSE)</f>
        <v>33</v>
      </c>
      <c r="B133" s="56" t="s">
        <v>90</v>
      </c>
      <c r="C133" s="24" t="s">
        <v>70</v>
      </c>
      <c r="D133" s="26" t="s">
        <v>263</v>
      </c>
      <c r="E133" s="5">
        <v>3</v>
      </c>
      <c r="F133" s="5" t="s">
        <v>1</v>
      </c>
      <c r="G133" s="22" t="s">
        <v>69</v>
      </c>
      <c r="H133" s="22" t="s">
        <v>69</v>
      </c>
      <c r="I133" s="25"/>
    </row>
    <row r="134" spans="1:9" x14ac:dyDescent="0.35">
      <c r="A134" s="24">
        <f>VLOOKUP(B134,ResearcherReview!A:B,2,FALSE)</f>
        <v>33</v>
      </c>
      <c r="B134" s="56" t="s">
        <v>90</v>
      </c>
      <c r="C134" s="24" t="s">
        <v>70</v>
      </c>
      <c r="D134" s="23" t="s">
        <v>261</v>
      </c>
      <c r="E134" s="5" t="s">
        <v>1</v>
      </c>
      <c r="F134" s="5" t="s">
        <v>1</v>
      </c>
      <c r="G134" s="22" t="s">
        <v>69</v>
      </c>
      <c r="H134" s="25" t="s">
        <v>69</v>
      </c>
      <c r="I134" s="25"/>
    </row>
    <row r="135" spans="1:9" x14ac:dyDescent="0.35">
      <c r="A135" s="24">
        <f>VLOOKUP(B135,ResearcherReview!A:B,2,FALSE)</f>
        <v>34</v>
      </c>
      <c r="B135" s="56" t="s">
        <v>91</v>
      </c>
      <c r="C135" s="24" t="s">
        <v>70</v>
      </c>
      <c r="D135" s="71" t="s">
        <v>170</v>
      </c>
      <c r="E135" s="5" t="s">
        <v>1</v>
      </c>
      <c r="F135" s="66" t="s">
        <v>1</v>
      </c>
      <c r="G135" s="22" t="s">
        <v>69</v>
      </c>
      <c r="H135" s="22" t="s">
        <v>69</v>
      </c>
      <c r="I135" s="25"/>
    </row>
    <row r="136" spans="1:9" x14ac:dyDescent="0.35">
      <c r="A136" s="24">
        <f>VLOOKUP(B136,ResearcherReview!A:B,2,FALSE)</f>
        <v>34</v>
      </c>
      <c r="B136" s="56" t="s">
        <v>91</v>
      </c>
      <c r="C136" s="24" t="s">
        <v>70</v>
      </c>
      <c r="D136" s="26" t="s">
        <v>264</v>
      </c>
      <c r="E136" s="5">
        <v>3</v>
      </c>
      <c r="F136" s="5" t="s">
        <v>1</v>
      </c>
      <c r="G136" s="22" t="s">
        <v>69</v>
      </c>
      <c r="H136" s="25" t="s">
        <v>69</v>
      </c>
      <c r="I136" s="25"/>
    </row>
    <row r="137" spans="1:9" x14ac:dyDescent="0.35">
      <c r="A137" s="24">
        <f>VLOOKUP(B137,ResearcherReview!A:B,2,FALSE)</f>
        <v>34</v>
      </c>
      <c r="B137" s="56" t="s">
        <v>91</v>
      </c>
      <c r="C137" s="24" t="s">
        <v>70</v>
      </c>
      <c r="D137" s="23" t="s">
        <v>265</v>
      </c>
      <c r="E137" s="5" t="s">
        <v>1</v>
      </c>
      <c r="F137" s="5" t="s">
        <v>1</v>
      </c>
      <c r="G137" s="22" t="s">
        <v>69</v>
      </c>
      <c r="H137" s="25" t="s">
        <v>69</v>
      </c>
      <c r="I137" s="25"/>
    </row>
    <row r="138" spans="1:9" x14ac:dyDescent="0.35">
      <c r="A138" s="24">
        <f>VLOOKUP(B138,ResearcherReview!A:B,2,FALSE)</f>
        <v>35</v>
      </c>
      <c r="B138" s="56" t="s">
        <v>107</v>
      </c>
      <c r="C138" s="24" t="s">
        <v>70</v>
      </c>
      <c r="D138" s="71" t="s">
        <v>170</v>
      </c>
      <c r="E138" s="5" t="s">
        <v>1</v>
      </c>
      <c r="F138" s="66" t="s">
        <v>1</v>
      </c>
      <c r="G138" s="22" t="s">
        <v>69</v>
      </c>
      <c r="H138" s="22" t="s">
        <v>69</v>
      </c>
      <c r="I138" s="25"/>
    </row>
    <row r="139" spans="1:9" x14ac:dyDescent="0.35">
      <c r="A139" s="24">
        <f>VLOOKUP(B139,ResearcherReview!A:B,2,FALSE)</f>
        <v>35</v>
      </c>
      <c r="B139" s="56" t="s">
        <v>107</v>
      </c>
      <c r="C139" s="24" t="s">
        <v>70</v>
      </c>
      <c r="D139" s="26" t="s">
        <v>268</v>
      </c>
      <c r="E139" s="5">
        <v>1</v>
      </c>
      <c r="F139" s="5" t="s">
        <v>1</v>
      </c>
      <c r="G139" s="22" t="s">
        <v>69</v>
      </c>
      <c r="H139" s="25" t="s">
        <v>69</v>
      </c>
      <c r="I139" s="25"/>
    </row>
    <row r="140" spans="1:9" x14ac:dyDescent="0.35">
      <c r="A140" s="24">
        <f>VLOOKUP(B140,ResearcherReview!A:B,2,FALSE)</f>
        <v>35</v>
      </c>
      <c r="B140" s="56" t="s">
        <v>107</v>
      </c>
      <c r="C140" s="24" t="s">
        <v>70</v>
      </c>
      <c r="D140" s="26" t="s">
        <v>267</v>
      </c>
      <c r="E140" s="5">
        <v>2</v>
      </c>
      <c r="F140" s="5" t="s">
        <v>1</v>
      </c>
      <c r="G140" s="22" t="s">
        <v>69</v>
      </c>
      <c r="H140" s="25" t="s">
        <v>69</v>
      </c>
      <c r="I140" s="25"/>
    </row>
    <row r="141" spans="1:9" x14ac:dyDescent="0.35">
      <c r="A141" s="24">
        <f>VLOOKUP(B141,ResearcherReview!A:B,2,FALSE)</f>
        <v>35</v>
      </c>
      <c r="B141" s="56" t="s">
        <v>107</v>
      </c>
      <c r="C141" s="24" t="s">
        <v>70</v>
      </c>
      <c r="D141" s="26" t="s">
        <v>266</v>
      </c>
      <c r="E141" s="5">
        <v>3</v>
      </c>
      <c r="F141" s="5" t="s">
        <v>1</v>
      </c>
      <c r="G141" s="22" t="s">
        <v>69</v>
      </c>
      <c r="H141" s="22" t="s">
        <v>69</v>
      </c>
      <c r="I141" s="25"/>
    </row>
    <row r="142" spans="1:9" ht="39.5" x14ac:dyDescent="0.35">
      <c r="A142" s="24">
        <f>VLOOKUP(B142,ResearcherReview!A:B,2,FALSE)</f>
        <v>35</v>
      </c>
      <c r="B142" s="56" t="s">
        <v>107</v>
      </c>
      <c r="C142" s="24" t="s">
        <v>70</v>
      </c>
      <c r="D142" s="23" t="s">
        <v>259</v>
      </c>
      <c r="E142" s="5" t="s">
        <v>1</v>
      </c>
      <c r="F142" s="5" t="s">
        <v>1</v>
      </c>
      <c r="G142" s="22" t="s">
        <v>69</v>
      </c>
      <c r="H142" s="25" t="s">
        <v>69</v>
      </c>
      <c r="I142" s="25"/>
    </row>
    <row r="143" spans="1:9" x14ac:dyDescent="0.35">
      <c r="A143" s="24">
        <f>VLOOKUP(B143,ResearcherReview!A:B,2,FALSE)</f>
        <v>36</v>
      </c>
      <c r="B143" s="56" t="s">
        <v>92</v>
      </c>
      <c r="C143" s="24" t="s">
        <v>70</v>
      </c>
      <c r="D143" s="71" t="s">
        <v>170</v>
      </c>
      <c r="E143" s="5" t="s">
        <v>1</v>
      </c>
      <c r="F143" s="66" t="s">
        <v>1</v>
      </c>
      <c r="G143" s="22" t="s">
        <v>69</v>
      </c>
      <c r="H143" s="22" t="s">
        <v>69</v>
      </c>
      <c r="I143" s="25"/>
    </row>
    <row r="144" spans="1:9" ht="39.5" x14ac:dyDescent="0.35">
      <c r="A144" s="24">
        <f>VLOOKUP(B144,ResearcherReview!A:B,2,FALSE)</f>
        <v>36</v>
      </c>
      <c r="B144" s="56" t="s">
        <v>92</v>
      </c>
      <c r="C144" s="24" t="s">
        <v>70</v>
      </c>
      <c r="D144" s="26" t="s">
        <v>269</v>
      </c>
      <c r="E144" s="5">
        <v>1</v>
      </c>
      <c r="F144" s="5" t="s">
        <v>1</v>
      </c>
      <c r="G144" s="22" t="s">
        <v>132</v>
      </c>
      <c r="H144" s="22" t="s">
        <v>74</v>
      </c>
      <c r="I144" s="25"/>
    </row>
    <row r="145" spans="1:9" ht="39.5" x14ac:dyDescent="0.35">
      <c r="A145" s="24">
        <f>VLOOKUP(B145,ResearcherReview!A:B,2,FALSE)</f>
        <v>36</v>
      </c>
      <c r="B145" s="56" t="s">
        <v>92</v>
      </c>
      <c r="C145" s="24" t="s">
        <v>70</v>
      </c>
      <c r="D145" s="26" t="s">
        <v>270</v>
      </c>
      <c r="E145" s="5">
        <v>2</v>
      </c>
      <c r="F145" s="5" t="s">
        <v>1</v>
      </c>
      <c r="G145" s="22" t="s">
        <v>132</v>
      </c>
      <c r="H145" s="22" t="s">
        <v>74</v>
      </c>
      <c r="I145" s="25"/>
    </row>
    <row r="146" spans="1:9" x14ac:dyDescent="0.35">
      <c r="A146" s="24">
        <f>VLOOKUP(B146,ResearcherReview!A:B,2,FALSE)</f>
        <v>36</v>
      </c>
      <c r="B146" s="56" t="s">
        <v>92</v>
      </c>
      <c r="C146" s="24" t="s">
        <v>70</v>
      </c>
      <c r="D146" s="23" t="s">
        <v>262</v>
      </c>
      <c r="E146" s="5" t="s">
        <v>1</v>
      </c>
      <c r="F146" s="5" t="s">
        <v>1</v>
      </c>
      <c r="G146" s="22" t="s">
        <v>69</v>
      </c>
      <c r="H146" s="25" t="s">
        <v>69</v>
      </c>
      <c r="I146" s="25"/>
    </row>
    <row r="147" spans="1:9" x14ac:dyDescent="0.35">
      <c r="E147" s="21"/>
      <c r="F147" s="21"/>
    </row>
    <row r="148" spans="1:9" x14ac:dyDescent="0.35">
      <c r="E148" s="21"/>
      <c r="F148" s="21"/>
    </row>
    <row r="149" spans="1:9" x14ac:dyDescent="0.35">
      <c r="E149" s="21"/>
      <c r="F149" s="21"/>
    </row>
    <row r="150" spans="1:9" x14ac:dyDescent="0.35">
      <c r="E150" s="21"/>
      <c r="F150" s="21"/>
    </row>
    <row r="151" spans="1:9" x14ac:dyDescent="0.35">
      <c r="E151" s="21"/>
      <c r="F151" s="21"/>
    </row>
    <row r="152" spans="1:9" x14ac:dyDescent="0.35">
      <c r="E152" s="21"/>
      <c r="F152" s="21"/>
    </row>
    <row r="153" spans="1:9" x14ac:dyDescent="0.35">
      <c r="E153" s="21"/>
      <c r="F153" s="21"/>
    </row>
    <row r="154" spans="1:9" x14ac:dyDescent="0.35">
      <c r="E154" s="21"/>
      <c r="F154" s="21"/>
    </row>
    <row r="155" spans="1:9" x14ac:dyDescent="0.35">
      <c r="E155" s="21"/>
      <c r="F155" s="21"/>
    </row>
    <row r="156" spans="1:9" x14ac:dyDescent="0.35">
      <c r="E156" s="21"/>
      <c r="F156" s="21"/>
    </row>
    <row r="157" spans="1:9" x14ac:dyDescent="0.35">
      <c r="E157" s="21"/>
      <c r="F157" s="21"/>
    </row>
    <row r="158" spans="1:9" x14ac:dyDescent="0.35">
      <c r="E158" s="21"/>
      <c r="F158" s="21"/>
    </row>
    <row r="159" spans="1:9" x14ac:dyDescent="0.35">
      <c r="E159" s="21"/>
      <c r="F159" s="21"/>
    </row>
    <row r="160" spans="1:9" x14ac:dyDescent="0.35">
      <c r="E160" s="21"/>
      <c r="F160" s="21"/>
    </row>
    <row r="161" spans="5:6" x14ac:dyDescent="0.35">
      <c r="E161" s="21"/>
      <c r="F161" s="21"/>
    </row>
    <row r="162" spans="5:6" x14ac:dyDescent="0.35">
      <c r="E162" s="21"/>
      <c r="F162" s="21"/>
    </row>
    <row r="163" spans="5:6" x14ac:dyDescent="0.35">
      <c r="E163" s="21"/>
      <c r="F163" s="21"/>
    </row>
    <row r="164" spans="5:6" x14ac:dyDescent="0.35">
      <c r="E164" s="21"/>
      <c r="F164" s="21"/>
    </row>
    <row r="165" spans="5:6" x14ac:dyDescent="0.35">
      <c r="E165" s="21"/>
      <c r="F165" s="21"/>
    </row>
    <row r="166" spans="5:6" x14ac:dyDescent="0.35">
      <c r="E166" s="21"/>
      <c r="F166" s="21"/>
    </row>
    <row r="167" spans="5:6" x14ac:dyDescent="0.35">
      <c r="E167" s="21"/>
      <c r="F167" s="21"/>
    </row>
    <row r="168" spans="5:6" x14ac:dyDescent="0.35">
      <c r="E168" s="21"/>
      <c r="F168" s="21"/>
    </row>
    <row r="169" spans="5:6" x14ac:dyDescent="0.35">
      <c r="E169" s="21"/>
      <c r="F169" s="21"/>
    </row>
    <row r="170" spans="5:6" x14ac:dyDescent="0.35">
      <c r="E170" s="21"/>
      <c r="F170" s="21"/>
    </row>
    <row r="171" spans="5:6" x14ac:dyDescent="0.35">
      <c r="E171" s="21"/>
      <c r="F171" s="21"/>
    </row>
    <row r="172" spans="5:6" x14ac:dyDescent="0.35">
      <c r="E172" s="21"/>
      <c r="F172" s="21"/>
    </row>
    <row r="173" spans="5:6" x14ac:dyDescent="0.35">
      <c r="E173" s="21"/>
      <c r="F173" s="21"/>
    </row>
    <row r="174" spans="5:6" x14ac:dyDescent="0.35">
      <c r="E174" s="21"/>
      <c r="F174" s="21"/>
    </row>
    <row r="175" spans="5:6" x14ac:dyDescent="0.35">
      <c r="E175" s="21"/>
      <c r="F175" s="21"/>
    </row>
    <row r="176" spans="5:6" x14ac:dyDescent="0.35">
      <c r="E176" s="21"/>
      <c r="F176" s="21"/>
    </row>
    <row r="177" spans="5:6" x14ac:dyDescent="0.35">
      <c r="E177" s="21"/>
      <c r="F177" s="21"/>
    </row>
    <row r="178" spans="5:6" x14ac:dyDescent="0.35">
      <c r="E178" s="21"/>
      <c r="F178" s="21"/>
    </row>
    <row r="179" spans="5:6" x14ac:dyDescent="0.35">
      <c r="E179" s="21"/>
      <c r="F179" s="21"/>
    </row>
    <row r="180" spans="5:6" x14ac:dyDescent="0.35">
      <c r="E180" s="21"/>
      <c r="F180" s="21"/>
    </row>
    <row r="181" spans="5:6" x14ac:dyDescent="0.35">
      <c r="E181" s="21"/>
      <c r="F181" s="21"/>
    </row>
    <row r="182" spans="5:6" x14ac:dyDescent="0.35">
      <c r="E182" s="21"/>
      <c r="F182" s="21"/>
    </row>
    <row r="183" spans="5:6" x14ac:dyDescent="0.35">
      <c r="E183" s="21"/>
      <c r="F183" s="21"/>
    </row>
    <row r="184" spans="5:6" x14ac:dyDescent="0.35">
      <c r="E184" s="21"/>
      <c r="F184" s="21"/>
    </row>
    <row r="185" spans="5:6" x14ac:dyDescent="0.35">
      <c r="E185" s="21"/>
      <c r="F185" s="21"/>
    </row>
    <row r="186" spans="5:6" x14ac:dyDescent="0.35">
      <c r="E186" s="21"/>
      <c r="F186" s="21"/>
    </row>
    <row r="187" spans="5:6" x14ac:dyDescent="0.35">
      <c r="E187" s="21"/>
      <c r="F187" s="21"/>
    </row>
    <row r="188" spans="5:6" x14ac:dyDescent="0.35">
      <c r="E188" s="21"/>
      <c r="F188" s="21"/>
    </row>
    <row r="189" spans="5:6" x14ac:dyDescent="0.35">
      <c r="E189" s="21"/>
      <c r="F189" s="21"/>
    </row>
    <row r="190" spans="5:6" x14ac:dyDescent="0.35">
      <c r="E190" s="21"/>
      <c r="F190" s="21"/>
    </row>
    <row r="191" spans="5:6" x14ac:dyDescent="0.35">
      <c r="E191" s="21"/>
      <c r="F191" s="21"/>
    </row>
    <row r="192" spans="5:6" x14ac:dyDescent="0.35">
      <c r="E192" s="21"/>
      <c r="F192" s="21"/>
    </row>
    <row r="193" spans="5:6" x14ac:dyDescent="0.35">
      <c r="E193" s="21"/>
      <c r="F193" s="21"/>
    </row>
    <row r="194" spans="5:6" x14ac:dyDescent="0.35">
      <c r="E194" s="21"/>
      <c r="F194" s="21"/>
    </row>
    <row r="195" spans="5:6" x14ac:dyDescent="0.35">
      <c r="E195" s="21"/>
      <c r="F195" s="21"/>
    </row>
    <row r="196" spans="5:6" x14ac:dyDescent="0.35">
      <c r="E196" s="21"/>
      <c r="F196" s="21"/>
    </row>
    <row r="197" spans="5:6" x14ac:dyDescent="0.35">
      <c r="E197" s="21"/>
      <c r="F197" s="21"/>
    </row>
    <row r="198" spans="5:6" x14ac:dyDescent="0.35">
      <c r="E198" s="21"/>
      <c r="F198" s="21"/>
    </row>
    <row r="199" spans="5:6" x14ac:dyDescent="0.35">
      <c r="E199" s="21"/>
      <c r="F199" s="21"/>
    </row>
    <row r="200" spans="5:6" x14ac:dyDescent="0.35">
      <c r="E200" s="21"/>
      <c r="F200" s="21"/>
    </row>
    <row r="201" spans="5:6" x14ac:dyDescent="0.35">
      <c r="E201" s="21"/>
      <c r="F201" s="21"/>
    </row>
    <row r="202" spans="5:6" x14ac:dyDescent="0.35">
      <c r="E202" s="21"/>
      <c r="F202" s="21"/>
    </row>
    <row r="203" spans="5:6" x14ac:dyDescent="0.35">
      <c r="E203" s="21"/>
      <c r="F203" s="21"/>
    </row>
    <row r="204" spans="5:6" x14ac:dyDescent="0.35">
      <c r="E204" s="21"/>
      <c r="F204" s="21"/>
    </row>
    <row r="205" spans="5:6" x14ac:dyDescent="0.35">
      <c r="E205" s="21"/>
      <c r="F205" s="21"/>
    </row>
    <row r="206" spans="5:6" x14ac:dyDescent="0.35">
      <c r="E206" s="21"/>
      <c r="F206" s="21"/>
    </row>
    <row r="207" spans="5:6" x14ac:dyDescent="0.35">
      <c r="E207" s="21"/>
      <c r="F207" s="21"/>
    </row>
    <row r="208" spans="5:6" x14ac:dyDescent="0.35">
      <c r="E208" s="21"/>
      <c r="F208" s="21"/>
    </row>
    <row r="209" spans="5:6" x14ac:dyDescent="0.35">
      <c r="E209" s="21"/>
      <c r="F209" s="21"/>
    </row>
    <row r="210" spans="5:6" x14ac:dyDescent="0.35">
      <c r="E210" s="21"/>
      <c r="F210" s="21"/>
    </row>
    <row r="211" spans="5:6" x14ac:dyDescent="0.35">
      <c r="E211" s="21"/>
      <c r="F211" s="21"/>
    </row>
    <row r="212" spans="5:6" x14ac:dyDescent="0.35">
      <c r="E212" s="21"/>
      <c r="F212" s="21"/>
    </row>
    <row r="213" spans="5:6" x14ac:dyDescent="0.35">
      <c r="E213" s="21"/>
      <c r="F213" s="21"/>
    </row>
    <row r="214" spans="5:6" x14ac:dyDescent="0.35">
      <c r="E214" s="21"/>
      <c r="F214" s="21"/>
    </row>
    <row r="215" spans="5:6" x14ac:dyDescent="0.35">
      <c r="E215" s="21"/>
      <c r="F215" s="21"/>
    </row>
    <row r="216" spans="5:6" x14ac:dyDescent="0.35">
      <c r="E216" s="21"/>
      <c r="F216" s="21"/>
    </row>
    <row r="217" spans="5:6" x14ac:dyDescent="0.35">
      <c r="E217" s="21"/>
      <c r="F217" s="21"/>
    </row>
    <row r="218" spans="5:6" x14ac:dyDescent="0.35">
      <c r="E218" s="21"/>
      <c r="F218" s="21"/>
    </row>
    <row r="219" spans="5:6" x14ac:dyDescent="0.35">
      <c r="E219" s="21"/>
      <c r="F219" s="21"/>
    </row>
    <row r="220" spans="5:6" x14ac:dyDescent="0.35">
      <c r="E220" s="21"/>
      <c r="F220" s="21"/>
    </row>
    <row r="221" spans="5:6" x14ac:dyDescent="0.35">
      <c r="E221" s="21"/>
      <c r="F221" s="21"/>
    </row>
    <row r="222" spans="5:6" x14ac:dyDescent="0.35">
      <c r="E222" s="21"/>
      <c r="F222" s="21"/>
    </row>
    <row r="223" spans="5:6" x14ac:dyDescent="0.35">
      <c r="E223" s="21"/>
      <c r="F223" s="21"/>
    </row>
    <row r="224" spans="5:6" x14ac:dyDescent="0.35">
      <c r="E224" s="21"/>
      <c r="F224" s="21"/>
    </row>
    <row r="225" spans="5:6" x14ac:dyDescent="0.35">
      <c r="E225" s="21"/>
      <c r="F225" s="21"/>
    </row>
    <row r="226" spans="5:6" x14ac:dyDescent="0.35">
      <c r="E226" s="21"/>
      <c r="F226" s="21"/>
    </row>
    <row r="227" spans="5:6" x14ac:dyDescent="0.35">
      <c r="E227" s="21"/>
      <c r="F227" s="21"/>
    </row>
    <row r="228" spans="5:6" x14ac:dyDescent="0.35">
      <c r="E228" s="21"/>
      <c r="F228" s="21"/>
    </row>
    <row r="229" spans="5:6" x14ac:dyDescent="0.35">
      <c r="E229" s="21"/>
      <c r="F229" s="21"/>
    </row>
    <row r="230" spans="5:6" x14ac:dyDescent="0.35">
      <c r="E230" s="21"/>
      <c r="F230" s="21"/>
    </row>
    <row r="231" spans="5:6" x14ac:dyDescent="0.35">
      <c r="E231" s="21"/>
      <c r="F231" s="21"/>
    </row>
    <row r="232" spans="5:6" x14ac:dyDescent="0.35">
      <c r="E232" s="21"/>
      <c r="F232" s="21"/>
    </row>
    <row r="233" spans="5:6" x14ac:dyDescent="0.35">
      <c r="E233" s="21"/>
      <c r="F233" s="21"/>
    </row>
    <row r="234" spans="5:6" x14ac:dyDescent="0.35">
      <c r="E234" s="21"/>
      <c r="F234" s="21"/>
    </row>
    <row r="235" spans="5:6" x14ac:dyDescent="0.35">
      <c r="E235" s="21"/>
      <c r="F235" s="21"/>
    </row>
    <row r="236" spans="5:6" x14ac:dyDescent="0.35">
      <c r="E236" s="21"/>
      <c r="F236" s="21"/>
    </row>
    <row r="237" spans="5:6" x14ac:dyDescent="0.35">
      <c r="E237" s="21"/>
      <c r="F237" s="21"/>
    </row>
    <row r="238" spans="5:6" x14ac:dyDescent="0.35">
      <c r="E238" s="21"/>
      <c r="F238" s="21"/>
    </row>
    <row r="239" spans="5:6" x14ac:dyDescent="0.35">
      <c r="E239" s="21"/>
      <c r="F239" s="21"/>
    </row>
    <row r="240" spans="5:6" x14ac:dyDescent="0.35">
      <c r="E240" s="21"/>
      <c r="F240" s="21"/>
    </row>
    <row r="241" spans="5:6" x14ac:dyDescent="0.35">
      <c r="E241" s="21"/>
      <c r="F241" s="21"/>
    </row>
    <row r="242" spans="5:6" x14ac:dyDescent="0.35">
      <c r="E242" s="21"/>
      <c r="F242" s="21"/>
    </row>
    <row r="243" spans="5:6" x14ac:dyDescent="0.35">
      <c r="E243" s="21"/>
      <c r="F243" s="21"/>
    </row>
    <row r="244" spans="5:6" x14ac:dyDescent="0.35">
      <c r="E244" s="21"/>
      <c r="F244" s="21"/>
    </row>
    <row r="245" spans="5:6" x14ac:dyDescent="0.35">
      <c r="E245" s="21"/>
      <c r="F245" s="21"/>
    </row>
    <row r="246" spans="5:6" x14ac:dyDescent="0.35">
      <c r="E246" s="21"/>
      <c r="F246" s="21"/>
    </row>
    <row r="247" spans="5:6" x14ac:dyDescent="0.35">
      <c r="E247" s="21"/>
      <c r="F247" s="21"/>
    </row>
    <row r="248" spans="5:6" x14ac:dyDescent="0.35">
      <c r="E248" s="21"/>
      <c r="F248" s="21"/>
    </row>
    <row r="249" spans="5:6" x14ac:dyDescent="0.35">
      <c r="E249" s="21"/>
      <c r="F249" s="21"/>
    </row>
    <row r="250" spans="5:6" x14ac:dyDescent="0.35">
      <c r="E250" s="21"/>
      <c r="F250" s="21"/>
    </row>
    <row r="251" spans="5:6" x14ac:dyDescent="0.35">
      <c r="E251" s="21"/>
      <c r="F251" s="21"/>
    </row>
    <row r="252" spans="5:6" x14ac:dyDescent="0.35">
      <c r="E252" s="21"/>
      <c r="F252" s="21"/>
    </row>
    <row r="253" spans="5:6" x14ac:dyDescent="0.35">
      <c r="E253" s="21"/>
      <c r="F253" s="21"/>
    </row>
    <row r="254" spans="5:6" x14ac:dyDescent="0.35">
      <c r="E254" s="21"/>
      <c r="F254" s="21"/>
    </row>
    <row r="255" spans="5:6" x14ac:dyDescent="0.35">
      <c r="E255" s="21"/>
      <c r="F255" s="21"/>
    </row>
    <row r="256" spans="5:6" x14ac:dyDescent="0.35">
      <c r="E256" s="21"/>
      <c r="F256" s="21"/>
    </row>
    <row r="257" spans="5:6" x14ac:dyDescent="0.35">
      <c r="E257" s="21"/>
      <c r="F257" s="21"/>
    </row>
    <row r="258" spans="5:6" x14ac:dyDescent="0.35">
      <c r="E258" s="21"/>
      <c r="F258" s="21"/>
    </row>
    <row r="259" spans="5:6" x14ac:dyDescent="0.35">
      <c r="E259" s="21"/>
      <c r="F259" s="21"/>
    </row>
    <row r="260" spans="5:6" x14ac:dyDescent="0.35">
      <c r="E260" s="21"/>
      <c r="F260" s="21"/>
    </row>
    <row r="261" spans="5:6" x14ac:dyDescent="0.35">
      <c r="E261" s="21"/>
      <c r="F261" s="21"/>
    </row>
    <row r="262" spans="5:6" x14ac:dyDescent="0.35">
      <c r="E262" s="21"/>
      <c r="F262" s="21"/>
    </row>
    <row r="263" spans="5:6" x14ac:dyDescent="0.35">
      <c r="E263" s="21"/>
      <c r="F263" s="21"/>
    </row>
    <row r="264" spans="5:6" x14ac:dyDescent="0.35">
      <c r="E264" s="21"/>
      <c r="F264" s="21"/>
    </row>
    <row r="265" spans="5:6" x14ac:dyDescent="0.35">
      <c r="E265" s="21"/>
      <c r="F265" s="21"/>
    </row>
    <row r="266" spans="5:6" x14ac:dyDescent="0.35">
      <c r="E266" s="21"/>
      <c r="F266" s="21"/>
    </row>
    <row r="267" spans="5:6" x14ac:dyDescent="0.35">
      <c r="E267" s="21"/>
      <c r="F267" s="21"/>
    </row>
    <row r="268" spans="5:6" x14ac:dyDescent="0.35">
      <c r="E268" s="21"/>
      <c r="F268" s="21"/>
    </row>
    <row r="269" spans="5:6" x14ac:dyDescent="0.35">
      <c r="E269" s="21"/>
      <c r="F269" s="21"/>
    </row>
    <row r="270" spans="5:6" x14ac:dyDescent="0.35">
      <c r="E270" s="21"/>
      <c r="F270" s="21"/>
    </row>
    <row r="271" spans="5:6" x14ac:dyDescent="0.35">
      <c r="E271" s="21"/>
      <c r="F271" s="21"/>
    </row>
    <row r="272" spans="5:6" x14ac:dyDescent="0.35">
      <c r="E272" s="21"/>
      <c r="F272" s="21"/>
    </row>
    <row r="273" spans="5:6" x14ac:dyDescent="0.35">
      <c r="E273" s="21"/>
      <c r="F273" s="21"/>
    </row>
    <row r="274" spans="5:6" x14ac:dyDescent="0.35">
      <c r="E274" s="21"/>
      <c r="F274" s="21"/>
    </row>
    <row r="275" spans="5:6" x14ac:dyDescent="0.35">
      <c r="E275" s="21"/>
      <c r="F275" s="21"/>
    </row>
    <row r="276" spans="5:6" x14ac:dyDescent="0.35">
      <c r="E276" s="21"/>
      <c r="F276" s="21"/>
    </row>
    <row r="277" spans="5:6" x14ac:dyDescent="0.35">
      <c r="E277" s="21"/>
      <c r="F277" s="21"/>
    </row>
    <row r="278" spans="5:6" x14ac:dyDescent="0.35">
      <c r="E278" s="21"/>
      <c r="F278" s="21"/>
    </row>
    <row r="279" spans="5:6" x14ac:dyDescent="0.35">
      <c r="E279" s="21"/>
      <c r="F279" s="21"/>
    </row>
    <row r="280" spans="5:6" x14ac:dyDescent="0.35">
      <c r="E280" s="21"/>
      <c r="F280" s="21"/>
    </row>
    <row r="281" spans="5:6" x14ac:dyDescent="0.35">
      <c r="E281" s="21"/>
      <c r="F281" s="21"/>
    </row>
    <row r="282" spans="5:6" x14ac:dyDescent="0.35">
      <c r="E282" s="21"/>
      <c r="F282" s="21"/>
    </row>
    <row r="283" spans="5:6" x14ac:dyDescent="0.35">
      <c r="E283" s="21"/>
      <c r="F283" s="21"/>
    </row>
    <row r="284" spans="5:6" x14ac:dyDescent="0.35">
      <c r="E284" s="21"/>
      <c r="F284" s="21"/>
    </row>
    <row r="285" spans="5:6" x14ac:dyDescent="0.35">
      <c r="E285" s="21"/>
      <c r="F285" s="21"/>
    </row>
    <row r="286" spans="5:6" x14ac:dyDescent="0.35">
      <c r="E286" s="21"/>
      <c r="F286" s="21"/>
    </row>
    <row r="287" spans="5:6" x14ac:dyDescent="0.35">
      <c r="E287" s="21"/>
      <c r="F287" s="21"/>
    </row>
    <row r="288" spans="5:6" x14ac:dyDescent="0.35">
      <c r="E288" s="21"/>
      <c r="F288" s="21"/>
    </row>
    <row r="289" spans="5:6" x14ac:dyDescent="0.35">
      <c r="E289" s="21"/>
      <c r="F289" s="21"/>
    </row>
    <row r="290" spans="5:6" x14ac:dyDescent="0.35">
      <c r="E290" s="21"/>
      <c r="F290" s="21"/>
    </row>
    <row r="291" spans="5:6" x14ac:dyDescent="0.35">
      <c r="E291" s="21"/>
      <c r="F291" s="21"/>
    </row>
    <row r="292" spans="5:6" x14ac:dyDescent="0.35">
      <c r="E292" s="21"/>
      <c r="F292" s="21"/>
    </row>
    <row r="293" spans="5:6" x14ac:dyDescent="0.35">
      <c r="E293" s="21"/>
      <c r="F293" s="21"/>
    </row>
    <row r="294" spans="5:6" x14ac:dyDescent="0.35">
      <c r="E294" s="21"/>
      <c r="F294" s="21"/>
    </row>
    <row r="295" spans="5:6" x14ac:dyDescent="0.35">
      <c r="E295" s="21"/>
      <c r="F295" s="21"/>
    </row>
    <row r="296" spans="5:6" x14ac:dyDescent="0.35">
      <c r="E296" s="21"/>
      <c r="F296" s="21"/>
    </row>
    <row r="297" spans="5:6" x14ac:dyDescent="0.35">
      <c r="E297" s="21"/>
      <c r="F297" s="21"/>
    </row>
    <row r="298" spans="5:6" x14ac:dyDescent="0.35">
      <c r="E298" s="21"/>
      <c r="F298" s="21"/>
    </row>
    <row r="299" spans="5:6" x14ac:dyDescent="0.35">
      <c r="E299" s="21"/>
      <c r="F299" s="21"/>
    </row>
    <row r="300" spans="5:6" x14ac:dyDescent="0.35">
      <c r="E300" s="21"/>
      <c r="F300" s="21"/>
    </row>
    <row r="301" spans="5:6" x14ac:dyDescent="0.35">
      <c r="E301" s="21"/>
      <c r="F301" s="21"/>
    </row>
    <row r="302" spans="5:6" x14ac:dyDescent="0.35">
      <c r="E302" s="21"/>
      <c r="F302" s="21"/>
    </row>
    <row r="303" spans="5:6" x14ac:dyDescent="0.35">
      <c r="E303" s="21"/>
      <c r="F303" s="21"/>
    </row>
    <row r="304" spans="5:6" x14ac:dyDescent="0.35">
      <c r="E304" s="21"/>
      <c r="F304" s="21"/>
    </row>
    <row r="305" spans="5:6" x14ac:dyDescent="0.35">
      <c r="E305" s="21"/>
      <c r="F305" s="21"/>
    </row>
    <row r="306" spans="5:6" x14ac:dyDescent="0.35">
      <c r="E306" s="21"/>
      <c r="F306" s="21"/>
    </row>
    <row r="307" spans="5:6" x14ac:dyDescent="0.35">
      <c r="E307" s="21"/>
      <c r="F307" s="21"/>
    </row>
    <row r="308" spans="5:6" x14ac:dyDescent="0.35">
      <c r="E308" s="21"/>
      <c r="F308" s="21"/>
    </row>
    <row r="309" spans="5:6" x14ac:dyDescent="0.35">
      <c r="E309" s="21"/>
      <c r="F309" s="21"/>
    </row>
    <row r="310" spans="5:6" x14ac:dyDescent="0.35">
      <c r="E310" s="21"/>
      <c r="F310" s="21"/>
    </row>
    <row r="311" spans="5:6" x14ac:dyDescent="0.35">
      <c r="E311" s="21"/>
      <c r="F311" s="21"/>
    </row>
    <row r="312" spans="5:6" x14ac:dyDescent="0.35">
      <c r="E312" s="21"/>
      <c r="F312" s="21"/>
    </row>
    <row r="313" spans="5:6" x14ac:dyDescent="0.35">
      <c r="E313" s="21"/>
      <c r="F313" s="21"/>
    </row>
    <row r="314" spans="5:6" x14ac:dyDescent="0.35">
      <c r="E314" s="21"/>
      <c r="F314" s="21"/>
    </row>
    <row r="315" spans="5:6" x14ac:dyDescent="0.35">
      <c r="E315" s="21"/>
      <c r="F315" s="21"/>
    </row>
    <row r="316" spans="5:6" x14ac:dyDescent="0.35">
      <c r="E316" s="21"/>
      <c r="F316" s="21"/>
    </row>
    <row r="317" spans="5:6" x14ac:dyDescent="0.35">
      <c r="E317" s="21"/>
      <c r="F317" s="21"/>
    </row>
    <row r="318" spans="5:6" x14ac:dyDescent="0.35">
      <c r="E318" s="21"/>
      <c r="F318" s="21"/>
    </row>
    <row r="319" spans="5:6" x14ac:dyDescent="0.35">
      <c r="E319" s="21"/>
      <c r="F319" s="21"/>
    </row>
    <row r="320" spans="5:6" x14ac:dyDescent="0.35">
      <c r="E320" s="21"/>
      <c r="F320" s="21"/>
    </row>
    <row r="321" spans="5:6" x14ac:dyDescent="0.35">
      <c r="E321" s="21"/>
      <c r="F321" s="21"/>
    </row>
    <row r="322" spans="5:6" x14ac:dyDescent="0.35">
      <c r="E322" s="21"/>
      <c r="F322" s="21"/>
    </row>
    <row r="323" spans="5:6" x14ac:dyDescent="0.35">
      <c r="E323" s="21"/>
      <c r="F323" s="21"/>
    </row>
    <row r="324" spans="5:6" x14ac:dyDescent="0.35">
      <c r="E324" s="21"/>
      <c r="F324" s="21"/>
    </row>
    <row r="325" spans="5:6" x14ac:dyDescent="0.35">
      <c r="E325" s="21"/>
      <c r="F325" s="21"/>
    </row>
    <row r="326" spans="5:6" x14ac:dyDescent="0.35">
      <c r="E326" s="21"/>
      <c r="F326" s="21"/>
    </row>
    <row r="327" spans="5:6" x14ac:dyDescent="0.35">
      <c r="E327" s="21"/>
      <c r="F327" s="21"/>
    </row>
    <row r="328" spans="5:6" x14ac:dyDescent="0.35">
      <c r="E328" s="21"/>
      <c r="F328" s="21"/>
    </row>
    <row r="329" spans="5:6" x14ac:dyDescent="0.35">
      <c r="E329" s="21"/>
      <c r="F329" s="21"/>
    </row>
    <row r="330" spans="5:6" x14ac:dyDescent="0.35">
      <c r="E330" s="21"/>
      <c r="F330" s="21"/>
    </row>
    <row r="331" spans="5:6" x14ac:dyDescent="0.35">
      <c r="E331" s="21"/>
      <c r="F331" s="21"/>
    </row>
    <row r="332" spans="5:6" x14ac:dyDescent="0.35">
      <c r="E332" s="21"/>
      <c r="F332" s="21"/>
    </row>
    <row r="333" spans="5:6" x14ac:dyDescent="0.35">
      <c r="E333" s="21"/>
      <c r="F333" s="21"/>
    </row>
    <row r="334" spans="5:6" x14ac:dyDescent="0.35">
      <c r="E334" s="21"/>
      <c r="F334" s="21"/>
    </row>
    <row r="335" spans="5:6" x14ac:dyDescent="0.35">
      <c r="E335" s="21"/>
      <c r="F335" s="21"/>
    </row>
    <row r="336" spans="5:6" x14ac:dyDescent="0.35">
      <c r="E336" s="21"/>
      <c r="F336" s="21"/>
    </row>
    <row r="337" spans="5:6" x14ac:dyDescent="0.35">
      <c r="E337" s="21"/>
      <c r="F337" s="21"/>
    </row>
    <row r="338" spans="5:6" x14ac:dyDescent="0.35">
      <c r="E338" s="21"/>
      <c r="F338" s="21"/>
    </row>
    <row r="339" spans="5:6" x14ac:dyDescent="0.35">
      <c r="E339" s="21"/>
      <c r="F339" s="21"/>
    </row>
    <row r="340" spans="5:6" x14ac:dyDescent="0.35">
      <c r="E340" s="21"/>
      <c r="F340" s="21"/>
    </row>
    <row r="341" spans="5:6" x14ac:dyDescent="0.35">
      <c r="E341" s="21"/>
      <c r="F341" s="21"/>
    </row>
    <row r="342" spans="5:6" x14ac:dyDescent="0.35">
      <c r="E342" s="21"/>
      <c r="F342" s="21"/>
    </row>
    <row r="343" spans="5:6" x14ac:dyDescent="0.35">
      <c r="E343" s="21"/>
      <c r="F343" s="21"/>
    </row>
    <row r="344" spans="5:6" x14ac:dyDescent="0.35">
      <c r="E344" s="21"/>
      <c r="F344" s="21"/>
    </row>
    <row r="345" spans="5:6" x14ac:dyDescent="0.35">
      <c r="E345" s="21"/>
      <c r="F345" s="21"/>
    </row>
    <row r="346" spans="5:6" x14ac:dyDescent="0.35">
      <c r="E346" s="21"/>
      <c r="F346" s="21"/>
    </row>
    <row r="347" spans="5:6" x14ac:dyDescent="0.35">
      <c r="E347" s="21"/>
      <c r="F347" s="21"/>
    </row>
    <row r="348" spans="5:6" x14ac:dyDescent="0.35">
      <c r="E348" s="21"/>
      <c r="F348" s="21"/>
    </row>
    <row r="349" spans="5:6" x14ac:dyDescent="0.35">
      <c r="E349" s="21"/>
      <c r="F349" s="21"/>
    </row>
    <row r="350" spans="5:6" x14ac:dyDescent="0.35">
      <c r="E350" s="21"/>
      <c r="F350" s="21"/>
    </row>
    <row r="351" spans="5:6" x14ac:dyDescent="0.35">
      <c r="E351" s="21"/>
      <c r="F351" s="21"/>
    </row>
    <row r="352" spans="5:6" x14ac:dyDescent="0.35">
      <c r="E352" s="21"/>
      <c r="F352" s="21"/>
    </row>
    <row r="353" spans="5:6" x14ac:dyDescent="0.35">
      <c r="E353" s="21"/>
      <c r="F353" s="21"/>
    </row>
    <row r="354" spans="5:6" x14ac:dyDescent="0.35">
      <c r="E354" s="21"/>
      <c r="F354" s="21"/>
    </row>
    <row r="355" spans="5:6" x14ac:dyDescent="0.35">
      <c r="E355" s="21"/>
      <c r="F355" s="21"/>
    </row>
    <row r="356" spans="5:6" x14ac:dyDescent="0.35">
      <c r="E356" s="21"/>
      <c r="F356" s="21"/>
    </row>
    <row r="357" spans="5:6" x14ac:dyDescent="0.35">
      <c r="E357" s="21"/>
      <c r="F357" s="21"/>
    </row>
    <row r="358" spans="5:6" x14ac:dyDescent="0.35">
      <c r="E358" s="21"/>
      <c r="F358" s="21"/>
    </row>
    <row r="359" spans="5:6" x14ac:dyDescent="0.35">
      <c r="E359" s="21"/>
      <c r="F359" s="21"/>
    </row>
    <row r="360" spans="5:6" x14ac:dyDescent="0.35">
      <c r="E360" s="21"/>
      <c r="F360" s="21"/>
    </row>
    <row r="361" spans="5:6" x14ac:dyDescent="0.35">
      <c r="E361" s="21"/>
      <c r="F361" s="21"/>
    </row>
    <row r="362" spans="5:6" x14ac:dyDescent="0.35">
      <c r="E362" s="21"/>
      <c r="F362" s="21"/>
    </row>
    <row r="363" spans="5:6" x14ac:dyDescent="0.35">
      <c r="E363" s="21"/>
      <c r="F363" s="21"/>
    </row>
    <row r="364" spans="5:6" x14ac:dyDescent="0.35">
      <c r="E364" s="21"/>
      <c r="F364" s="21"/>
    </row>
    <row r="365" spans="5:6" x14ac:dyDescent="0.35">
      <c r="E365" s="21"/>
      <c r="F365" s="21"/>
    </row>
    <row r="366" spans="5:6" x14ac:dyDescent="0.35">
      <c r="E366" s="21"/>
      <c r="F366" s="21"/>
    </row>
    <row r="367" spans="5:6" x14ac:dyDescent="0.35">
      <c r="E367" s="21"/>
      <c r="F367" s="21"/>
    </row>
    <row r="368" spans="5:6" x14ac:dyDescent="0.35">
      <c r="E368" s="21"/>
      <c r="F368" s="21"/>
    </row>
    <row r="369" spans="5:6" x14ac:dyDescent="0.35">
      <c r="E369" s="21"/>
      <c r="F369" s="21"/>
    </row>
    <row r="370" spans="5:6" x14ac:dyDescent="0.35">
      <c r="E370" s="21"/>
      <c r="F370" s="21"/>
    </row>
    <row r="371" spans="5:6" x14ac:dyDescent="0.35">
      <c r="E371" s="21"/>
      <c r="F371" s="21"/>
    </row>
    <row r="372" spans="5:6" x14ac:dyDescent="0.35">
      <c r="E372" s="21"/>
      <c r="F372" s="21"/>
    </row>
    <row r="373" spans="5:6" x14ac:dyDescent="0.35">
      <c r="E373" s="21"/>
      <c r="F373" s="21"/>
    </row>
    <row r="374" spans="5:6" x14ac:dyDescent="0.35">
      <c r="E374" s="21"/>
      <c r="F374" s="21"/>
    </row>
    <row r="375" spans="5:6" x14ac:dyDescent="0.35">
      <c r="E375" s="21"/>
      <c r="F375" s="21"/>
    </row>
    <row r="376" spans="5:6" x14ac:dyDescent="0.35">
      <c r="E376" s="21"/>
      <c r="F376" s="21"/>
    </row>
    <row r="377" spans="5:6" x14ac:dyDescent="0.35">
      <c r="E377" s="21"/>
      <c r="F377" s="21"/>
    </row>
    <row r="378" spans="5:6" x14ac:dyDescent="0.35">
      <c r="E378" s="21"/>
      <c r="F378" s="21"/>
    </row>
    <row r="379" spans="5:6" x14ac:dyDescent="0.35">
      <c r="E379" s="21"/>
      <c r="F379" s="21"/>
    </row>
    <row r="380" spans="5:6" x14ac:dyDescent="0.35">
      <c r="E380" s="21"/>
      <c r="F380" s="21"/>
    </row>
    <row r="381" spans="5:6" x14ac:dyDescent="0.35">
      <c r="E381" s="21"/>
      <c r="F381" s="21"/>
    </row>
    <row r="382" spans="5:6" x14ac:dyDescent="0.35">
      <c r="E382" s="21"/>
      <c r="F382" s="21"/>
    </row>
    <row r="383" spans="5:6" x14ac:dyDescent="0.35">
      <c r="E383" s="21"/>
      <c r="F383" s="21"/>
    </row>
    <row r="384" spans="5:6" x14ac:dyDescent="0.35">
      <c r="E384" s="21"/>
      <c r="F384" s="21"/>
    </row>
    <row r="385" spans="5:6" x14ac:dyDescent="0.35">
      <c r="E385" s="21"/>
      <c r="F385" s="21"/>
    </row>
    <row r="386" spans="5:6" x14ac:dyDescent="0.35">
      <c r="E386" s="21"/>
      <c r="F386" s="21"/>
    </row>
    <row r="387" spans="5:6" x14ac:dyDescent="0.35">
      <c r="E387" s="21"/>
      <c r="F387" s="21"/>
    </row>
    <row r="388" spans="5:6" x14ac:dyDescent="0.35">
      <c r="E388" s="21"/>
      <c r="F388" s="21"/>
    </row>
    <row r="389" spans="5:6" x14ac:dyDescent="0.35">
      <c r="E389" s="21"/>
      <c r="F389" s="21"/>
    </row>
    <row r="390" spans="5:6" x14ac:dyDescent="0.35">
      <c r="E390" s="21"/>
      <c r="F390" s="21"/>
    </row>
    <row r="391" spans="5:6" x14ac:dyDescent="0.35">
      <c r="E391" s="21"/>
      <c r="F391" s="21"/>
    </row>
    <row r="392" spans="5:6" x14ac:dyDescent="0.35">
      <c r="E392" s="21"/>
      <c r="F392" s="21"/>
    </row>
    <row r="393" spans="5:6" x14ac:dyDescent="0.35">
      <c r="E393" s="21"/>
      <c r="F393" s="21"/>
    </row>
    <row r="394" spans="5:6" x14ac:dyDescent="0.35">
      <c r="E394" s="21"/>
      <c r="F394" s="21"/>
    </row>
    <row r="395" spans="5:6" x14ac:dyDescent="0.35">
      <c r="E395" s="21"/>
      <c r="F395" s="21"/>
    </row>
    <row r="396" spans="5:6" x14ac:dyDescent="0.35">
      <c r="E396" s="21"/>
      <c r="F396" s="21"/>
    </row>
    <row r="397" spans="5:6" x14ac:dyDescent="0.35">
      <c r="E397" s="21"/>
      <c r="F397" s="21"/>
    </row>
    <row r="398" spans="5:6" x14ac:dyDescent="0.35">
      <c r="E398" s="21"/>
      <c r="F398" s="21"/>
    </row>
    <row r="399" spans="5:6" x14ac:dyDescent="0.35">
      <c r="E399" s="21"/>
      <c r="F399" s="21"/>
    </row>
    <row r="400" spans="5:6" x14ac:dyDescent="0.35">
      <c r="E400" s="21"/>
      <c r="F400" s="21"/>
    </row>
    <row r="401" spans="5:6" x14ac:dyDescent="0.35">
      <c r="E401" s="21"/>
      <c r="F401" s="21"/>
    </row>
    <row r="402" spans="5:6" x14ac:dyDescent="0.35">
      <c r="E402" s="21"/>
      <c r="F402" s="21"/>
    </row>
    <row r="403" spans="5:6" x14ac:dyDescent="0.35">
      <c r="E403" s="21"/>
      <c r="F403" s="21"/>
    </row>
    <row r="404" spans="5:6" x14ac:dyDescent="0.35">
      <c r="E404" s="21"/>
      <c r="F404" s="21"/>
    </row>
    <row r="405" spans="5:6" x14ac:dyDescent="0.35">
      <c r="E405" s="21"/>
      <c r="F405" s="21"/>
    </row>
    <row r="406" spans="5:6" x14ac:dyDescent="0.35">
      <c r="E406" s="21"/>
      <c r="F406" s="21"/>
    </row>
    <row r="407" spans="5:6" x14ac:dyDescent="0.35">
      <c r="E407" s="21"/>
      <c r="F407" s="21"/>
    </row>
    <row r="408" spans="5:6" x14ac:dyDescent="0.35">
      <c r="E408" s="21"/>
      <c r="F408" s="21"/>
    </row>
    <row r="409" spans="5:6" x14ac:dyDescent="0.35">
      <c r="E409" s="21"/>
      <c r="F409" s="21"/>
    </row>
    <row r="410" spans="5:6" x14ac:dyDescent="0.35">
      <c r="E410" s="21"/>
      <c r="F410" s="21"/>
    </row>
    <row r="411" spans="5:6" x14ac:dyDescent="0.35">
      <c r="E411" s="21"/>
      <c r="F411" s="21"/>
    </row>
    <row r="412" spans="5:6" x14ac:dyDescent="0.35">
      <c r="E412" s="21"/>
      <c r="F412" s="21"/>
    </row>
    <row r="413" spans="5:6" x14ac:dyDescent="0.35">
      <c r="E413" s="21"/>
      <c r="F413" s="21"/>
    </row>
    <row r="414" spans="5:6" x14ac:dyDescent="0.35">
      <c r="E414" s="21"/>
      <c r="F414" s="21"/>
    </row>
    <row r="415" spans="5:6" x14ac:dyDescent="0.35">
      <c r="E415" s="21"/>
      <c r="F415" s="21"/>
    </row>
    <row r="416" spans="5:6" x14ac:dyDescent="0.35">
      <c r="E416" s="21"/>
      <c r="F416" s="21"/>
    </row>
    <row r="417" spans="5:6" x14ac:dyDescent="0.35">
      <c r="E417" s="21"/>
      <c r="F417" s="21"/>
    </row>
    <row r="418" spans="5:6" x14ac:dyDescent="0.35">
      <c r="E418" s="21"/>
      <c r="F418" s="21"/>
    </row>
    <row r="419" spans="5:6" x14ac:dyDescent="0.35">
      <c r="E419" s="21"/>
      <c r="F419" s="21"/>
    </row>
    <row r="420" spans="5:6" x14ac:dyDescent="0.35">
      <c r="E420" s="21"/>
      <c r="F420" s="21"/>
    </row>
    <row r="421" spans="5:6" x14ac:dyDescent="0.35">
      <c r="E421" s="21"/>
      <c r="F421" s="21"/>
    </row>
    <row r="422" spans="5:6" x14ac:dyDescent="0.35">
      <c r="E422" s="21"/>
      <c r="F422" s="21"/>
    </row>
    <row r="423" spans="5:6" x14ac:dyDescent="0.35">
      <c r="E423" s="21"/>
      <c r="F423" s="21"/>
    </row>
    <row r="424" spans="5:6" x14ac:dyDescent="0.35">
      <c r="E424" s="21"/>
      <c r="F424" s="21"/>
    </row>
    <row r="425" spans="5:6" x14ac:dyDescent="0.35">
      <c r="E425" s="21"/>
      <c r="F425" s="21"/>
    </row>
    <row r="426" spans="5:6" x14ac:dyDescent="0.35">
      <c r="E426" s="21"/>
      <c r="F426" s="21"/>
    </row>
    <row r="427" spans="5:6" x14ac:dyDescent="0.35">
      <c r="E427" s="21"/>
      <c r="F427" s="21"/>
    </row>
    <row r="428" spans="5:6" x14ac:dyDescent="0.35">
      <c r="E428" s="21"/>
      <c r="F428" s="21"/>
    </row>
    <row r="429" spans="5:6" x14ac:dyDescent="0.35">
      <c r="E429" s="21"/>
      <c r="F429" s="21"/>
    </row>
    <row r="430" spans="5:6" x14ac:dyDescent="0.35">
      <c r="E430" s="21"/>
      <c r="F430" s="21"/>
    </row>
    <row r="431" spans="5:6" x14ac:dyDescent="0.35">
      <c r="E431" s="21"/>
      <c r="F431" s="21"/>
    </row>
    <row r="432" spans="5:6" x14ac:dyDescent="0.35">
      <c r="E432" s="21"/>
      <c r="F432" s="21"/>
    </row>
    <row r="433" spans="5:6" x14ac:dyDescent="0.35">
      <c r="E433" s="21"/>
      <c r="F433" s="21"/>
    </row>
    <row r="434" spans="5:6" x14ac:dyDescent="0.35">
      <c r="E434" s="21"/>
      <c r="F434" s="21"/>
    </row>
    <row r="435" spans="5:6" x14ac:dyDescent="0.35">
      <c r="E435" s="21"/>
      <c r="F435" s="21"/>
    </row>
    <row r="436" spans="5:6" x14ac:dyDescent="0.35">
      <c r="E436" s="21"/>
      <c r="F436" s="21"/>
    </row>
    <row r="437" spans="5:6" x14ac:dyDescent="0.35">
      <c r="E437" s="21"/>
      <c r="F437" s="21"/>
    </row>
    <row r="438" spans="5:6" x14ac:dyDescent="0.35">
      <c r="E438" s="21"/>
      <c r="F438" s="21"/>
    </row>
    <row r="439" spans="5:6" x14ac:dyDescent="0.35">
      <c r="E439" s="21"/>
      <c r="F439" s="21"/>
    </row>
    <row r="440" spans="5:6" x14ac:dyDescent="0.35">
      <c r="E440" s="21"/>
      <c r="F440" s="21"/>
    </row>
    <row r="441" spans="5:6" x14ac:dyDescent="0.35">
      <c r="E441" s="21"/>
      <c r="F441" s="21"/>
    </row>
    <row r="442" spans="5:6" x14ac:dyDescent="0.35">
      <c r="E442" s="21"/>
      <c r="F442" s="21"/>
    </row>
    <row r="443" spans="5:6" x14ac:dyDescent="0.35">
      <c r="E443" s="21"/>
      <c r="F443" s="21"/>
    </row>
    <row r="444" spans="5:6" x14ac:dyDescent="0.35">
      <c r="E444" s="21"/>
      <c r="F444" s="21"/>
    </row>
    <row r="445" spans="5:6" x14ac:dyDescent="0.35">
      <c r="E445" s="21"/>
      <c r="F445" s="21"/>
    </row>
    <row r="446" spans="5:6" x14ac:dyDescent="0.35">
      <c r="E446" s="21"/>
      <c r="F446" s="21"/>
    </row>
    <row r="447" spans="5:6" x14ac:dyDescent="0.35">
      <c r="E447" s="21"/>
      <c r="F447" s="21"/>
    </row>
    <row r="448" spans="5:6" x14ac:dyDescent="0.35">
      <c r="E448" s="21"/>
      <c r="F448" s="21"/>
    </row>
    <row r="449" spans="5:6" x14ac:dyDescent="0.35">
      <c r="E449" s="21"/>
      <c r="F449" s="21"/>
    </row>
    <row r="450" spans="5:6" x14ac:dyDescent="0.35">
      <c r="E450" s="21"/>
      <c r="F450" s="21"/>
    </row>
    <row r="451" spans="5:6" x14ac:dyDescent="0.35">
      <c r="E451" s="21"/>
      <c r="F451" s="21"/>
    </row>
    <row r="452" spans="5:6" x14ac:dyDescent="0.35">
      <c r="E452" s="21"/>
      <c r="F452" s="21"/>
    </row>
    <row r="453" spans="5:6" x14ac:dyDescent="0.35">
      <c r="E453" s="21"/>
      <c r="F453" s="21"/>
    </row>
    <row r="454" spans="5:6" x14ac:dyDescent="0.35">
      <c r="E454" s="21"/>
      <c r="F454" s="21"/>
    </row>
    <row r="455" spans="5:6" x14ac:dyDescent="0.35">
      <c r="E455" s="21"/>
      <c r="F455" s="21"/>
    </row>
    <row r="456" spans="5:6" x14ac:dyDescent="0.35">
      <c r="E456" s="21"/>
      <c r="F456" s="21"/>
    </row>
    <row r="457" spans="5:6" x14ac:dyDescent="0.35">
      <c r="E457" s="21"/>
      <c r="F457" s="21"/>
    </row>
    <row r="458" spans="5:6" x14ac:dyDescent="0.35">
      <c r="E458" s="21"/>
      <c r="F458" s="21"/>
    </row>
    <row r="459" spans="5:6" x14ac:dyDescent="0.35">
      <c r="E459" s="21"/>
      <c r="F459" s="21"/>
    </row>
    <row r="460" spans="5:6" x14ac:dyDescent="0.35">
      <c r="E460" s="21"/>
      <c r="F460" s="21"/>
    </row>
    <row r="461" spans="5:6" x14ac:dyDescent="0.35">
      <c r="E461" s="21"/>
      <c r="F461" s="21"/>
    </row>
    <row r="462" spans="5:6" x14ac:dyDescent="0.35">
      <c r="E462" s="21"/>
      <c r="F462" s="21"/>
    </row>
    <row r="463" spans="5:6" x14ac:dyDescent="0.35">
      <c r="E463" s="21"/>
      <c r="F463" s="21"/>
    </row>
    <row r="464" spans="5:6" x14ac:dyDescent="0.35">
      <c r="E464" s="21"/>
      <c r="F464" s="21"/>
    </row>
    <row r="465" spans="5:6" x14ac:dyDescent="0.35">
      <c r="E465" s="21"/>
      <c r="F465" s="21"/>
    </row>
    <row r="466" spans="5:6" x14ac:dyDescent="0.35">
      <c r="E466" s="21"/>
      <c r="F466" s="21"/>
    </row>
    <row r="467" spans="5:6" x14ac:dyDescent="0.35">
      <c r="E467" s="21"/>
      <c r="F467" s="21"/>
    </row>
    <row r="468" spans="5:6" x14ac:dyDescent="0.35">
      <c r="E468" s="21"/>
      <c r="F468" s="21"/>
    </row>
    <row r="469" spans="5:6" x14ac:dyDescent="0.35">
      <c r="E469" s="21"/>
      <c r="F469" s="21"/>
    </row>
    <row r="470" spans="5:6" x14ac:dyDescent="0.35">
      <c r="E470" s="21"/>
      <c r="F470" s="21"/>
    </row>
    <row r="471" spans="5:6" x14ac:dyDescent="0.35">
      <c r="E471" s="21"/>
      <c r="F471" s="21"/>
    </row>
    <row r="472" spans="5:6" x14ac:dyDescent="0.35">
      <c r="E472" s="21"/>
      <c r="F472" s="21"/>
    </row>
    <row r="473" spans="5:6" x14ac:dyDescent="0.35">
      <c r="E473" s="21"/>
      <c r="F473" s="21"/>
    </row>
    <row r="474" spans="5:6" x14ac:dyDescent="0.35">
      <c r="E474" s="21"/>
      <c r="F474" s="21"/>
    </row>
    <row r="475" spans="5:6" x14ac:dyDescent="0.35">
      <c r="E475" s="21"/>
      <c r="F475" s="21"/>
    </row>
    <row r="476" spans="5:6" x14ac:dyDescent="0.35">
      <c r="E476" s="21"/>
      <c r="F476" s="21"/>
    </row>
    <row r="477" spans="5:6" x14ac:dyDescent="0.35">
      <c r="E477" s="21"/>
      <c r="F477" s="21"/>
    </row>
    <row r="478" spans="5:6" x14ac:dyDescent="0.35">
      <c r="E478" s="21"/>
      <c r="F478" s="21"/>
    </row>
    <row r="479" spans="5:6" x14ac:dyDescent="0.35">
      <c r="E479" s="21"/>
      <c r="F479" s="21"/>
    </row>
    <row r="480" spans="5:6" x14ac:dyDescent="0.35">
      <c r="E480" s="21"/>
      <c r="F480" s="21"/>
    </row>
    <row r="481" spans="5:6" x14ac:dyDescent="0.35">
      <c r="E481" s="21"/>
      <c r="F481" s="21"/>
    </row>
    <row r="482" spans="5:6" x14ac:dyDescent="0.35">
      <c r="E482" s="21"/>
      <c r="F482" s="21"/>
    </row>
    <row r="483" spans="5:6" x14ac:dyDescent="0.35">
      <c r="E483" s="21"/>
      <c r="F483" s="21"/>
    </row>
    <row r="484" spans="5:6" x14ac:dyDescent="0.35">
      <c r="E484" s="21"/>
      <c r="F484" s="21"/>
    </row>
    <row r="485" spans="5:6" x14ac:dyDescent="0.35">
      <c r="E485" s="21"/>
      <c r="F485" s="21"/>
    </row>
    <row r="486" spans="5:6" x14ac:dyDescent="0.35">
      <c r="E486" s="21"/>
      <c r="F486" s="21"/>
    </row>
    <row r="487" spans="5:6" x14ac:dyDescent="0.35">
      <c r="E487" s="21"/>
      <c r="F487" s="21"/>
    </row>
    <row r="488" spans="5:6" x14ac:dyDescent="0.35">
      <c r="E488" s="21"/>
      <c r="F488" s="21"/>
    </row>
    <row r="489" spans="5:6" x14ac:dyDescent="0.35">
      <c r="E489" s="21"/>
      <c r="F489" s="21"/>
    </row>
    <row r="490" spans="5:6" x14ac:dyDescent="0.35">
      <c r="E490" s="21"/>
      <c r="F490" s="21"/>
    </row>
    <row r="491" spans="5:6" x14ac:dyDescent="0.35">
      <c r="E491" s="21"/>
      <c r="F491" s="21"/>
    </row>
    <row r="492" spans="5:6" x14ac:dyDescent="0.35">
      <c r="E492" s="21"/>
      <c r="F492" s="21"/>
    </row>
    <row r="493" spans="5:6" x14ac:dyDescent="0.35">
      <c r="E493" s="21"/>
      <c r="F493" s="21"/>
    </row>
    <row r="494" spans="5:6" x14ac:dyDescent="0.35">
      <c r="E494" s="21"/>
      <c r="F494" s="21"/>
    </row>
    <row r="495" spans="5:6" x14ac:dyDescent="0.35">
      <c r="E495" s="21"/>
      <c r="F495" s="21"/>
    </row>
    <row r="496" spans="5:6" x14ac:dyDescent="0.35">
      <c r="E496" s="21"/>
      <c r="F496" s="21"/>
    </row>
    <row r="497" spans="5:6" x14ac:dyDescent="0.35">
      <c r="E497" s="21"/>
      <c r="F497" s="21"/>
    </row>
    <row r="498" spans="5:6" x14ac:dyDescent="0.35">
      <c r="E498" s="21"/>
      <c r="F498" s="21"/>
    </row>
    <row r="499" spans="5:6" x14ac:dyDescent="0.35">
      <c r="E499" s="21"/>
      <c r="F499" s="21"/>
    </row>
    <row r="500" spans="5:6" x14ac:dyDescent="0.35">
      <c r="E500" s="21"/>
      <c r="F500" s="21"/>
    </row>
    <row r="501" spans="5:6" x14ac:dyDescent="0.35">
      <c r="E501" s="21"/>
      <c r="F501" s="21"/>
    </row>
    <row r="502" spans="5:6" x14ac:dyDescent="0.35">
      <c r="E502" s="21"/>
      <c r="F502" s="21"/>
    </row>
    <row r="503" spans="5:6" x14ac:dyDescent="0.35">
      <c r="E503" s="21"/>
      <c r="F503" s="21"/>
    </row>
    <row r="504" spans="5:6" x14ac:dyDescent="0.35">
      <c r="E504" s="21"/>
      <c r="F504" s="21"/>
    </row>
    <row r="505" spans="5:6" x14ac:dyDescent="0.35">
      <c r="E505" s="21"/>
      <c r="F505" s="21"/>
    </row>
    <row r="506" spans="5:6" x14ac:dyDescent="0.35">
      <c r="E506" s="21"/>
      <c r="F506" s="21"/>
    </row>
    <row r="507" spans="5:6" x14ac:dyDescent="0.35">
      <c r="E507" s="21"/>
      <c r="F507" s="21"/>
    </row>
    <row r="508" spans="5:6" x14ac:dyDescent="0.35">
      <c r="E508" s="21"/>
      <c r="F508" s="21"/>
    </row>
    <row r="509" spans="5:6" x14ac:dyDescent="0.35">
      <c r="E509" s="21"/>
      <c r="F509" s="21"/>
    </row>
    <row r="510" spans="5:6" x14ac:dyDescent="0.35">
      <c r="E510" s="21"/>
      <c r="F510" s="21"/>
    </row>
    <row r="511" spans="5:6" x14ac:dyDescent="0.35">
      <c r="E511" s="21"/>
      <c r="F511" s="21"/>
    </row>
    <row r="512" spans="5:6" x14ac:dyDescent="0.35">
      <c r="E512" s="21"/>
      <c r="F512" s="21"/>
    </row>
    <row r="513" spans="5:6" x14ac:dyDescent="0.35">
      <c r="E513" s="21"/>
      <c r="F513" s="21"/>
    </row>
    <row r="514" spans="5:6" x14ac:dyDescent="0.35">
      <c r="E514" s="21"/>
      <c r="F514" s="21"/>
    </row>
    <row r="515" spans="5:6" x14ac:dyDescent="0.35">
      <c r="E515" s="21"/>
      <c r="F515" s="21"/>
    </row>
    <row r="516" spans="5:6" x14ac:dyDescent="0.35">
      <c r="E516" s="21"/>
      <c r="F516" s="21"/>
    </row>
    <row r="517" spans="5:6" x14ac:dyDescent="0.35">
      <c r="E517" s="21"/>
      <c r="F517" s="21"/>
    </row>
    <row r="518" spans="5:6" x14ac:dyDescent="0.35">
      <c r="E518" s="21"/>
      <c r="F518" s="21"/>
    </row>
    <row r="519" spans="5:6" x14ac:dyDescent="0.35">
      <c r="E519" s="21"/>
      <c r="F519" s="21"/>
    </row>
    <row r="520" spans="5:6" x14ac:dyDescent="0.35">
      <c r="E520" s="21"/>
      <c r="F520" s="21"/>
    </row>
    <row r="521" spans="5:6" x14ac:dyDescent="0.35">
      <c r="E521" s="21"/>
      <c r="F521" s="21"/>
    </row>
    <row r="522" spans="5:6" x14ac:dyDescent="0.35">
      <c r="E522" s="21"/>
      <c r="F522" s="21"/>
    </row>
    <row r="523" spans="5:6" x14ac:dyDescent="0.35">
      <c r="E523" s="21"/>
      <c r="F523" s="21"/>
    </row>
    <row r="524" spans="5:6" x14ac:dyDescent="0.35">
      <c r="E524" s="21"/>
      <c r="F524" s="21"/>
    </row>
    <row r="525" spans="5:6" x14ac:dyDescent="0.35">
      <c r="E525" s="21"/>
      <c r="F525" s="21"/>
    </row>
    <row r="526" spans="5:6" x14ac:dyDescent="0.35">
      <c r="E526" s="21"/>
      <c r="F526" s="21"/>
    </row>
    <row r="527" spans="5:6" x14ac:dyDescent="0.35">
      <c r="E527" s="21"/>
      <c r="F527" s="21"/>
    </row>
    <row r="528" spans="5:6" x14ac:dyDescent="0.35">
      <c r="E528" s="21"/>
      <c r="F528" s="21"/>
    </row>
    <row r="529" spans="5:6" x14ac:dyDescent="0.35">
      <c r="E529" s="21"/>
      <c r="F529" s="21"/>
    </row>
    <row r="530" spans="5:6" x14ac:dyDescent="0.35">
      <c r="E530" s="21"/>
      <c r="F530" s="21"/>
    </row>
    <row r="531" spans="5:6" x14ac:dyDescent="0.35">
      <c r="E531" s="21"/>
      <c r="F531" s="21"/>
    </row>
    <row r="532" spans="5:6" x14ac:dyDescent="0.35">
      <c r="E532" s="21"/>
      <c r="F532" s="21"/>
    </row>
    <row r="533" spans="5:6" x14ac:dyDescent="0.35">
      <c r="E533" s="21"/>
      <c r="F533" s="21"/>
    </row>
    <row r="534" spans="5:6" x14ac:dyDescent="0.35">
      <c r="E534" s="21"/>
      <c r="F534" s="21"/>
    </row>
    <row r="535" spans="5:6" x14ac:dyDescent="0.35">
      <c r="E535" s="21"/>
      <c r="F535" s="21"/>
    </row>
    <row r="536" spans="5:6" x14ac:dyDescent="0.35">
      <c r="E536" s="21"/>
      <c r="F536" s="21"/>
    </row>
    <row r="537" spans="5:6" x14ac:dyDescent="0.35">
      <c r="E537" s="21"/>
      <c r="F537" s="21"/>
    </row>
    <row r="538" spans="5:6" x14ac:dyDescent="0.35">
      <c r="E538" s="21"/>
      <c r="F538" s="21"/>
    </row>
    <row r="539" spans="5:6" x14ac:dyDescent="0.35">
      <c r="E539" s="21"/>
      <c r="F539" s="21"/>
    </row>
    <row r="540" spans="5:6" x14ac:dyDescent="0.35">
      <c r="E540" s="21"/>
      <c r="F540" s="21"/>
    </row>
    <row r="541" spans="5:6" x14ac:dyDescent="0.35">
      <c r="E541" s="21"/>
      <c r="F541" s="21"/>
    </row>
    <row r="542" spans="5:6" x14ac:dyDescent="0.35">
      <c r="E542" s="21"/>
      <c r="F542" s="21"/>
    </row>
    <row r="543" spans="5:6" x14ac:dyDescent="0.35">
      <c r="E543" s="21"/>
      <c r="F543" s="21"/>
    </row>
    <row r="544" spans="5:6" x14ac:dyDescent="0.35">
      <c r="E544" s="21"/>
      <c r="F544" s="21"/>
    </row>
    <row r="545" spans="5:6" x14ac:dyDescent="0.35">
      <c r="E545" s="21"/>
      <c r="F545" s="21"/>
    </row>
    <row r="546" spans="5:6" x14ac:dyDescent="0.35">
      <c r="E546" s="21"/>
      <c r="F546" s="21"/>
    </row>
    <row r="547" spans="5:6" x14ac:dyDescent="0.35">
      <c r="E547" s="21"/>
      <c r="F547" s="21"/>
    </row>
    <row r="548" spans="5:6" x14ac:dyDescent="0.35">
      <c r="E548" s="21"/>
      <c r="F548" s="21"/>
    </row>
    <row r="549" spans="5:6" x14ac:dyDescent="0.35">
      <c r="E549" s="21"/>
      <c r="F549" s="21"/>
    </row>
    <row r="550" spans="5:6" x14ac:dyDescent="0.35">
      <c r="E550" s="21"/>
      <c r="F550" s="21"/>
    </row>
    <row r="551" spans="5:6" x14ac:dyDescent="0.35">
      <c r="E551" s="21"/>
      <c r="F551" s="21"/>
    </row>
    <row r="552" spans="5:6" x14ac:dyDescent="0.35">
      <c r="E552" s="21"/>
      <c r="F552" s="21"/>
    </row>
    <row r="553" spans="5:6" x14ac:dyDescent="0.35">
      <c r="E553" s="21"/>
      <c r="F553" s="21"/>
    </row>
    <row r="554" spans="5:6" x14ac:dyDescent="0.35">
      <c r="E554" s="21"/>
      <c r="F554" s="21"/>
    </row>
    <row r="555" spans="5:6" x14ac:dyDescent="0.35">
      <c r="E555" s="21"/>
      <c r="F555" s="21"/>
    </row>
    <row r="556" spans="5:6" x14ac:dyDescent="0.35">
      <c r="E556" s="21"/>
      <c r="F556" s="21"/>
    </row>
    <row r="557" spans="5:6" x14ac:dyDescent="0.35">
      <c r="E557" s="21"/>
      <c r="F557" s="21"/>
    </row>
    <row r="558" spans="5:6" x14ac:dyDescent="0.35">
      <c r="E558" s="21"/>
      <c r="F558" s="21"/>
    </row>
    <row r="559" spans="5:6" x14ac:dyDescent="0.35">
      <c r="E559" s="21"/>
      <c r="F559" s="21"/>
    </row>
    <row r="560" spans="5:6" x14ac:dyDescent="0.35">
      <c r="E560" s="21"/>
      <c r="F560" s="21"/>
    </row>
    <row r="561" spans="5:6" x14ac:dyDescent="0.35">
      <c r="E561" s="21"/>
      <c r="F561" s="21"/>
    </row>
    <row r="562" spans="5:6" x14ac:dyDescent="0.35">
      <c r="E562" s="21"/>
      <c r="F562" s="21"/>
    </row>
    <row r="563" spans="5:6" x14ac:dyDescent="0.35">
      <c r="E563" s="21"/>
      <c r="F563" s="21"/>
    </row>
    <row r="564" spans="5:6" x14ac:dyDescent="0.35">
      <c r="E564" s="21"/>
      <c r="F564" s="21"/>
    </row>
    <row r="565" spans="5:6" x14ac:dyDescent="0.35">
      <c r="E565" s="21"/>
      <c r="F565" s="21"/>
    </row>
    <row r="566" spans="5:6" x14ac:dyDescent="0.35">
      <c r="E566" s="21"/>
      <c r="F566" s="21"/>
    </row>
    <row r="567" spans="5:6" x14ac:dyDescent="0.35">
      <c r="E567" s="21"/>
      <c r="F567" s="21"/>
    </row>
    <row r="568" spans="5:6" x14ac:dyDescent="0.35">
      <c r="E568" s="21"/>
      <c r="F568" s="21"/>
    </row>
    <row r="569" spans="5:6" x14ac:dyDescent="0.35">
      <c r="E569" s="21"/>
      <c r="F569" s="21"/>
    </row>
    <row r="570" spans="5:6" x14ac:dyDescent="0.35">
      <c r="E570" s="21"/>
      <c r="F570" s="21"/>
    </row>
    <row r="571" spans="5:6" x14ac:dyDescent="0.35">
      <c r="E571" s="21"/>
      <c r="F571" s="21"/>
    </row>
    <row r="572" spans="5:6" x14ac:dyDescent="0.35">
      <c r="E572" s="21"/>
      <c r="F572" s="21"/>
    </row>
    <row r="573" spans="5:6" x14ac:dyDescent="0.35">
      <c r="E573" s="21"/>
      <c r="F573" s="21"/>
    </row>
    <row r="574" spans="5:6" x14ac:dyDescent="0.35">
      <c r="E574" s="21"/>
      <c r="F574" s="21"/>
    </row>
    <row r="575" spans="5:6" x14ac:dyDescent="0.35">
      <c r="E575" s="21"/>
      <c r="F575" s="21"/>
    </row>
    <row r="576" spans="5:6" x14ac:dyDescent="0.35">
      <c r="E576" s="21"/>
      <c r="F576" s="21"/>
    </row>
    <row r="577" spans="5:6" x14ac:dyDescent="0.35">
      <c r="E577" s="21"/>
      <c r="F577" s="21"/>
    </row>
    <row r="578" spans="5:6" x14ac:dyDescent="0.35">
      <c r="E578" s="21"/>
      <c r="F578" s="21"/>
    </row>
    <row r="579" spans="5:6" x14ac:dyDescent="0.35">
      <c r="E579" s="21"/>
      <c r="F579" s="21"/>
    </row>
    <row r="580" spans="5:6" x14ac:dyDescent="0.35">
      <c r="E580" s="21"/>
      <c r="F580" s="21"/>
    </row>
    <row r="581" spans="5:6" x14ac:dyDescent="0.35">
      <c r="E581" s="21"/>
      <c r="F581" s="21"/>
    </row>
    <row r="582" spans="5:6" x14ac:dyDescent="0.35">
      <c r="E582" s="21"/>
      <c r="F582" s="21"/>
    </row>
    <row r="583" spans="5:6" x14ac:dyDescent="0.35">
      <c r="E583" s="21"/>
      <c r="F583" s="21"/>
    </row>
    <row r="584" spans="5:6" x14ac:dyDescent="0.35">
      <c r="E584" s="21"/>
      <c r="F584" s="21"/>
    </row>
    <row r="585" spans="5:6" x14ac:dyDescent="0.35">
      <c r="E585" s="21"/>
      <c r="F585" s="21"/>
    </row>
    <row r="586" spans="5:6" x14ac:dyDescent="0.35">
      <c r="E586" s="21"/>
      <c r="F586" s="21"/>
    </row>
    <row r="587" spans="5:6" x14ac:dyDescent="0.35">
      <c r="E587" s="21"/>
      <c r="F587" s="21"/>
    </row>
    <row r="588" spans="5:6" x14ac:dyDescent="0.35">
      <c r="E588" s="21"/>
      <c r="F588" s="21"/>
    </row>
    <row r="589" spans="5:6" x14ac:dyDescent="0.35">
      <c r="E589" s="21"/>
      <c r="F589" s="21"/>
    </row>
    <row r="590" spans="5:6" x14ac:dyDescent="0.35">
      <c r="E590" s="21"/>
      <c r="F590" s="21"/>
    </row>
    <row r="591" spans="5:6" x14ac:dyDescent="0.35">
      <c r="E591" s="21"/>
      <c r="F591" s="21"/>
    </row>
    <row r="592" spans="5:6" x14ac:dyDescent="0.35">
      <c r="E592" s="21"/>
      <c r="F592" s="21"/>
    </row>
    <row r="593" spans="5:6" x14ac:dyDescent="0.35">
      <c r="E593" s="21"/>
      <c r="F593" s="21"/>
    </row>
    <row r="594" spans="5:6" x14ac:dyDescent="0.35">
      <c r="E594" s="21"/>
      <c r="F594" s="21"/>
    </row>
    <row r="595" spans="5:6" x14ac:dyDescent="0.35">
      <c r="E595" s="21"/>
      <c r="F595" s="21"/>
    </row>
    <row r="596" spans="5:6" x14ac:dyDescent="0.35">
      <c r="E596" s="21"/>
      <c r="F596" s="21"/>
    </row>
    <row r="597" spans="5:6" x14ac:dyDescent="0.35">
      <c r="E597" s="21"/>
      <c r="F597" s="21"/>
    </row>
    <row r="598" spans="5:6" x14ac:dyDescent="0.35">
      <c r="E598" s="21"/>
      <c r="F598" s="21"/>
    </row>
    <row r="599" spans="5:6" x14ac:dyDescent="0.35">
      <c r="E599" s="21"/>
      <c r="F599" s="21"/>
    </row>
    <row r="600" spans="5:6" x14ac:dyDescent="0.35">
      <c r="E600" s="21"/>
      <c r="F600" s="21"/>
    </row>
    <row r="601" spans="5:6" x14ac:dyDescent="0.35">
      <c r="E601" s="21"/>
      <c r="F601" s="21"/>
    </row>
    <row r="602" spans="5:6" x14ac:dyDescent="0.35">
      <c r="E602" s="21"/>
      <c r="F602" s="21"/>
    </row>
    <row r="603" spans="5:6" x14ac:dyDescent="0.35">
      <c r="E603" s="21"/>
      <c r="F603" s="21"/>
    </row>
    <row r="604" spans="5:6" x14ac:dyDescent="0.35">
      <c r="E604" s="21"/>
      <c r="F604" s="21"/>
    </row>
    <row r="605" spans="5:6" x14ac:dyDescent="0.35">
      <c r="E605" s="21"/>
      <c r="F605" s="21"/>
    </row>
    <row r="606" spans="5:6" x14ac:dyDescent="0.35">
      <c r="E606" s="21"/>
      <c r="F606" s="21"/>
    </row>
    <row r="607" spans="5:6" x14ac:dyDescent="0.35">
      <c r="E607" s="21"/>
      <c r="F607" s="21"/>
    </row>
    <row r="608" spans="5:6" x14ac:dyDescent="0.35">
      <c r="E608" s="21"/>
      <c r="F608" s="21"/>
    </row>
    <row r="609" spans="5:6" x14ac:dyDescent="0.35">
      <c r="E609" s="21"/>
      <c r="F609" s="21"/>
    </row>
    <row r="610" spans="5:6" x14ac:dyDescent="0.35">
      <c r="E610" s="21"/>
      <c r="F610" s="21"/>
    </row>
    <row r="611" spans="5:6" x14ac:dyDescent="0.35">
      <c r="E611" s="21"/>
      <c r="F611" s="21"/>
    </row>
    <row r="612" spans="5:6" x14ac:dyDescent="0.35">
      <c r="E612" s="21"/>
      <c r="F612" s="21"/>
    </row>
    <row r="613" spans="5:6" x14ac:dyDescent="0.35">
      <c r="E613" s="21"/>
      <c r="F613" s="21"/>
    </row>
    <row r="614" spans="5:6" x14ac:dyDescent="0.35">
      <c r="E614" s="21"/>
      <c r="F614" s="21"/>
    </row>
    <row r="615" spans="5:6" x14ac:dyDescent="0.35">
      <c r="E615" s="21"/>
      <c r="F615" s="21"/>
    </row>
    <row r="616" spans="5:6" x14ac:dyDescent="0.35">
      <c r="E616" s="21"/>
      <c r="F616" s="21"/>
    </row>
    <row r="617" spans="5:6" x14ac:dyDescent="0.35">
      <c r="E617" s="21"/>
      <c r="F617" s="21"/>
    </row>
    <row r="618" spans="5:6" x14ac:dyDescent="0.35">
      <c r="E618" s="21"/>
      <c r="F618" s="21"/>
    </row>
    <row r="619" spans="5:6" x14ac:dyDescent="0.35">
      <c r="E619" s="21"/>
      <c r="F619" s="21"/>
    </row>
    <row r="620" spans="5:6" x14ac:dyDescent="0.35">
      <c r="E620" s="21"/>
      <c r="F620" s="21"/>
    </row>
    <row r="621" spans="5:6" x14ac:dyDescent="0.35">
      <c r="E621" s="21"/>
      <c r="F621" s="21"/>
    </row>
    <row r="622" spans="5:6" x14ac:dyDescent="0.35">
      <c r="E622" s="21"/>
      <c r="F622" s="21"/>
    </row>
    <row r="623" spans="5:6" x14ac:dyDescent="0.35">
      <c r="E623" s="21"/>
      <c r="F623" s="21"/>
    </row>
    <row r="624" spans="5:6" x14ac:dyDescent="0.35">
      <c r="E624" s="21"/>
      <c r="F624" s="21"/>
    </row>
    <row r="625" spans="5:6" x14ac:dyDescent="0.35">
      <c r="E625" s="21"/>
      <c r="F625" s="21"/>
    </row>
    <row r="626" spans="5:6" x14ac:dyDescent="0.35">
      <c r="E626" s="21"/>
      <c r="F626" s="21"/>
    </row>
    <row r="627" spans="5:6" x14ac:dyDescent="0.35">
      <c r="E627" s="21"/>
      <c r="F627" s="21"/>
    </row>
    <row r="628" spans="5:6" x14ac:dyDescent="0.35">
      <c r="E628" s="21"/>
      <c r="F628" s="21"/>
    </row>
    <row r="629" spans="5:6" x14ac:dyDescent="0.35">
      <c r="E629" s="21"/>
      <c r="F629" s="21"/>
    </row>
    <row r="630" spans="5:6" x14ac:dyDescent="0.35">
      <c r="E630" s="21"/>
      <c r="F630" s="21"/>
    </row>
    <row r="631" spans="5:6" x14ac:dyDescent="0.35">
      <c r="E631" s="21"/>
      <c r="F631" s="21"/>
    </row>
    <row r="632" spans="5:6" x14ac:dyDescent="0.35">
      <c r="E632" s="21"/>
      <c r="F632" s="21"/>
    </row>
    <row r="633" spans="5:6" x14ac:dyDescent="0.35">
      <c r="E633" s="21"/>
      <c r="F633" s="21"/>
    </row>
    <row r="634" spans="5:6" x14ac:dyDescent="0.35">
      <c r="E634" s="21"/>
      <c r="F634" s="21"/>
    </row>
    <row r="635" spans="5:6" x14ac:dyDescent="0.35">
      <c r="E635" s="21"/>
      <c r="F635" s="21"/>
    </row>
    <row r="636" spans="5:6" x14ac:dyDescent="0.35">
      <c r="E636" s="21"/>
      <c r="F636" s="21"/>
    </row>
    <row r="637" spans="5:6" x14ac:dyDescent="0.35">
      <c r="E637" s="21"/>
      <c r="F637" s="21"/>
    </row>
    <row r="638" spans="5:6" x14ac:dyDescent="0.35">
      <c r="E638" s="21"/>
      <c r="F638" s="21"/>
    </row>
    <row r="639" spans="5:6" x14ac:dyDescent="0.35">
      <c r="E639" s="21"/>
      <c r="F639" s="21"/>
    </row>
    <row r="640" spans="5:6" x14ac:dyDescent="0.35">
      <c r="E640" s="21"/>
      <c r="F640" s="21"/>
    </row>
    <row r="641" spans="5:6" x14ac:dyDescent="0.35">
      <c r="E641" s="21"/>
      <c r="F641" s="21"/>
    </row>
    <row r="642" spans="5:6" x14ac:dyDescent="0.35">
      <c r="E642" s="21"/>
      <c r="F642" s="21"/>
    </row>
    <row r="643" spans="5:6" x14ac:dyDescent="0.35">
      <c r="E643" s="21"/>
      <c r="F643" s="21"/>
    </row>
    <row r="644" spans="5:6" x14ac:dyDescent="0.35">
      <c r="E644" s="21"/>
      <c r="F644" s="21"/>
    </row>
    <row r="645" spans="5:6" x14ac:dyDescent="0.35">
      <c r="E645" s="21"/>
      <c r="F645" s="21"/>
    </row>
    <row r="646" spans="5:6" x14ac:dyDescent="0.35">
      <c r="E646" s="21"/>
      <c r="F646" s="21"/>
    </row>
    <row r="647" spans="5:6" x14ac:dyDescent="0.35">
      <c r="E647" s="21"/>
      <c r="F647" s="21"/>
    </row>
    <row r="648" spans="5:6" x14ac:dyDescent="0.35">
      <c r="E648" s="21"/>
      <c r="F648" s="21"/>
    </row>
    <row r="649" spans="5:6" x14ac:dyDescent="0.35">
      <c r="E649" s="21"/>
      <c r="F649" s="21"/>
    </row>
    <row r="650" spans="5:6" x14ac:dyDescent="0.35">
      <c r="E650" s="21"/>
      <c r="F650" s="21"/>
    </row>
    <row r="651" spans="5:6" x14ac:dyDescent="0.35">
      <c r="E651" s="21"/>
      <c r="F651" s="21"/>
    </row>
    <row r="652" spans="5:6" x14ac:dyDescent="0.35">
      <c r="E652" s="21"/>
      <c r="F652" s="21"/>
    </row>
    <row r="653" spans="5:6" x14ac:dyDescent="0.35">
      <c r="E653" s="21"/>
      <c r="F653" s="21"/>
    </row>
    <row r="654" spans="5:6" x14ac:dyDescent="0.35">
      <c r="E654" s="21"/>
      <c r="F654" s="21"/>
    </row>
    <row r="655" spans="5:6" x14ac:dyDescent="0.35">
      <c r="E655" s="21"/>
      <c r="F655" s="21"/>
    </row>
    <row r="656" spans="5:6" x14ac:dyDescent="0.35">
      <c r="E656" s="21"/>
      <c r="F656" s="21"/>
    </row>
    <row r="657" spans="5:6" x14ac:dyDescent="0.35">
      <c r="E657" s="21"/>
      <c r="F657" s="21"/>
    </row>
    <row r="658" spans="5:6" x14ac:dyDescent="0.35">
      <c r="E658" s="21"/>
      <c r="F658" s="21"/>
    </row>
    <row r="659" spans="5:6" x14ac:dyDescent="0.35">
      <c r="E659" s="21"/>
      <c r="F659" s="21"/>
    </row>
    <row r="660" spans="5:6" x14ac:dyDescent="0.35">
      <c r="E660" s="21"/>
      <c r="F660" s="21"/>
    </row>
    <row r="661" spans="5:6" x14ac:dyDescent="0.35">
      <c r="E661" s="21"/>
      <c r="F661" s="21"/>
    </row>
    <row r="662" spans="5:6" x14ac:dyDescent="0.35">
      <c r="E662" s="21"/>
      <c r="F662" s="21"/>
    </row>
    <row r="663" spans="5:6" x14ac:dyDescent="0.35">
      <c r="E663" s="21"/>
      <c r="F663" s="21"/>
    </row>
    <row r="664" spans="5:6" x14ac:dyDescent="0.35">
      <c r="E664" s="21"/>
      <c r="F664" s="21"/>
    </row>
    <row r="665" spans="5:6" x14ac:dyDescent="0.35">
      <c r="E665" s="21"/>
      <c r="F665" s="21"/>
    </row>
    <row r="666" spans="5:6" x14ac:dyDescent="0.35">
      <c r="E666" s="21"/>
      <c r="F666" s="21"/>
    </row>
    <row r="667" spans="5:6" x14ac:dyDescent="0.35">
      <c r="E667" s="21"/>
      <c r="F667" s="21"/>
    </row>
    <row r="668" spans="5:6" x14ac:dyDescent="0.35">
      <c r="E668" s="21"/>
      <c r="F668" s="21"/>
    </row>
    <row r="669" spans="5:6" x14ac:dyDescent="0.35">
      <c r="E669" s="21"/>
      <c r="F669" s="21"/>
    </row>
    <row r="670" spans="5:6" x14ac:dyDescent="0.35">
      <c r="E670" s="21"/>
      <c r="F670" s="21"/>
    </row>
    <row r="671" spans="5:6" x14ac:dyDescent="0.35">
      <c r="E671" s="21"/>
      <c r="F671" s="21"/>
    </row>
    <row r="672" spans="5:6" x14ac:dyDescent="0.35">
      <c r="E672" s="21"/>
      <c r="F672" s="21"/>
    </row>
    <row r="673" spans="5:6" x14ac:dyDescent="0.35">
      <c r="E673" s="21"/>
      <c r="F673" s="21"/>
    </row>
    <row r="674" spans="5:6" x14ac:dyDescent="0.35">
      <c r="E674" s="21"/>
      <c r="F674" s="21"/>
    </row>
    <row r="675" spans="5:6" x14ac:dyDescent="0.35">
      <c r="E675" s="21"/>
      <c r="F675" s="21"/>
    </row>
    <row r="676" spans="5:6" x14ac:dyDescent="0.35">
      <c r="E676" s="21"/>
      <c r="F676" s="21"/>
    </row>
    <row r="677" spans="5:6" x14ac:dyDescent="0.35">
      <c r="E677" s="21"/>
      <c r="F677" s="21"/>
    </row>
    <row r="678" spans="5:6" x14ac:dyDescent="0.35">
      <c r="E678" s="21"/>
      <c r="F678" s="21"/>
    </row>
    <row r="679" spans="5:6" x14ac:dyDescent="0.35">
      <c r="E679" s="21"/>
      <c r="F679" s="21"/>
    </row>
    <row r="680" spans="5:6" x14ac:dyDescent="0.35">
      <c r="E680" s="21"/>
      <c r="F680" s="21"/>
    </row>
    <row r="681" spans="5:6" x14ac:dyDescent="0.35">
      <c r="E681" s="21"/>
      <c r="F681" s="21"/>
    </row>
    <row r="682" spans="5:6" x14ac:dyDescent="0.35">
      <c r="E682" s="21"/>
      <c r="F682" s="21"/>
    </row>
    <row r="683" spans="5:6" x14ac:dyDescent="0.35">
      <c r="E683" s="21"/>
      <c r="F683" s="21"/>
    </row>
    <row r="684" spans="5:6" x14ac:dyDescent="0.35">
      <c r="E684" s="21"/>
      <c r="F684" s="21"/>
    </row>
    <row r="685" spans="5:6" x14ac:dyDescent="0.35">
      <c r="E685" s="21"/>
      <c r="F685" s="21"/>
    </row>
    <row r="686" spans="5:6" x14ac:dyDescent="0.35">
      <c r="E686" s="21"/>
      <c r="F686" s="21"/>
    </row>
    <row r="687" spans="5:6" x14ac:dyDescent="0.35">
      <c r="E687" s="21"/>
      <c r="F687" s="21"/>
    </row>
    <row r="688" spans="5:6" x14ac:dyDescent="0.35">
      <c r="E688" s="21"/>
      <c r="F688" s="21"/>
    </row>
    <row r="689" spans="5:6" x14ac:dyDescent="0.35">
      <c r="E689" s="21"/>
      <c r="F689" s="21"/>
    </row>
    <row r="690" spans="5:6" x14ac:dyDescent="0.35">
      <c r="E690" s="21"/>
      <c r="F690" s="21"/>
    </row>
    <row r="691" spans="5:6" x14ac:dyDescent="0.35">
      <c r="E691" s="21"/>
      <c r="F691" s="21"/>
    </row>
    <row r="692" spans="5:6" x14ac:dyDescent="0.35">
      <c r="E692" s="21"/>
      <c r="F692" s="21"/>
    </row>
    <row r="693" spans="5:6" x14ac:dyDescent="0.35">
      <c r="E693" s="21"/>
      <c r="F693" s="21"/>
    </row>
    <row r="694" spans="5:6" x14ac:dyDescent="0.35">
      <c r="E694" s="21"/>
      <c r="F694" s="21"/>
    </row>
    <row r="695" spans="5:6" x14ac:dyDescent="0.35">
      <c r="E695" s="21"/>
      <c r="F695" s="21"/>
    </row>
    <row r="696" spans="5:6" x14ac:dyDescent="0.35">
      <c r="E696" s="21"/>
      <c r="F696" s="21"/>
    </row>
    <row r="697" spans="5:6" x14ac:dyDescent="0.35">
      <c r="E697" s="21"/>
      <c r="F697" s="21"/>
    </row>
    <row r="698" spans="5:6" x14ac:dyDescent="0.35">
      <c r="E698" s="21"/>
      <c r="F698" s="21"/>
    </row>
    <row r="699" spans="5:6" x14ac:dyDescent="0.35">
      <c r="E699" s="21"/>
      <c r="F699" s="21"/>
    </row>
    <row r="700" spans="5:6" x14ac:dyDescent="0.35">
      <c r="E700" s="21"/>
      <c r="F700" s="21"/>
    </row>
    <row r="701" spans="5:6" x14ac:dyDescent="0.35">
      <c r="E701" s="21"/>
      <c r="F701" s="21"/>
    </row>
    <row r="702" spans="5:6" x14ac:dyDescent="0.35">
      <c r="E702" s="21"/>
      <c r="F702" s="21"/>
    </row>
    <row r="703" spans="5:6" x14ac:dyDescent="0.35">
      <c r="E703" s="21"/>
      <c r="F703" s="21"/>
    </row>
    <row r="704" spans="5:6" x14ac:dyDescent="0.35">
      <c r="E704" s="21"/>
      <c r="F704" s="21"/>
    </row>
    <row r="705" spans="5:6" x14ac:dyDescent="0.35">
      <c r="E705" s="21"/>
      <c r="F705" s="21"/>
    </row>
    <row r="706" spans="5:6" x14ac:dyDescent="0.35">
      <c r="E706" s="21"/>
      <c r="F706" s="21"/>
    </row>
    <row r="707" spans="5:6" x14ac:dyDescent="0.35">
      <c r="E707" s="21"/>
      <c r="F707" s="21"/>
    </row>
    <row r="708" spans="5:6" x14ac:dyDescent="0.35">
      <c r="E708" s="21"/>
      <c r="F708" s="21"/>
    </row>
    <row r="709" spans="5:6" x14ac:dyDescent="0.35">
      <c r="E709" s="21"/>
      <c r="F709" s="21"/>
    </row>
    <row r="710" spans="5:6" x14ac:dyDescent="0.35">
      <c r="E710" s="21"/>
      <c r="F710" s="21"/>
    </row>
    <row r="711" spans="5:6" x14ac:dyDescent="0.35">
      <c r="E711" s="21"/>
      <c r="F711" s="21"/>
    </row>
    <row r="712" spans="5:6" x14ac:dyDescent="0.35">
      <c r="E712" s="21"/>
      <c r="F712" s="21"/>
    </row>
    <row r="713" spans="5:6" x14ac:dyDescent="0.35">
      <c r="E713" s="21"/>
      <c r="F713" s="21"/>
    </row>
    <row r="714" spans="5:6" x14ac:dyDescent="0.35">
      <c r="E714" s="21"/>
      <c r="F714" s="21"/>
    </row>
    <row r="715" spans="5:6" x14ac:dyDescent="0.35">
      <c r="E715" s="21"/>
      <c r="F715" s="21"/>
    </row>
    <row r="716" spans="5:6" x14ac:dyDescent="0.35">
      <c r="E716" s="21"/>
      <c r="F716" s="21"/>
    </row>
    <row r="717" spans="5:6" x14ac:dyDescent="0.35">
      <c r="E717" s="21"/>
      <c r="F717" s="21"/>
    </row>
    <row r="718" spans="5:6" x14ac:dyDescent="0.35">
      <c r="E718" s="21"/>
      <c r="F718" s="21"/>
    </row>
    <row r="719" spans="5:6" x14ac:dyDescent="0.35">
      <c r="E719" s="21"/>
      <c r="F719" s="21"/>
    </row>
    <row r="720" spans="5:6" x14ac:dyDescent="0.35">
      <c r="E720" s="21"/>
      <c r="F720" s="21"/>
    </row>
    <row r="721" spans="5:6" x14ac:dyDescent="0.35">
      <c r="E721" s="21"/>
      <c r="F721" s="21"/>
    </row>
    <row r="722" spans="5:6" x14ac:dyDescent="0.35">
      <c r="E722" s="21"/>
      <c r="F722" s="21"/>
    </row>
    <row r="723" spans="5:6" x14ac:dyDescent="0.35">
      <c r="E723" s="21"/>
      <c r="F723" s="21"/>
    </row>
    <row r="724" spans="5:6" x14ac:dyDescent="0.35">
      <c r="E724" s="21"/>
      <c r="F724" s="21"/>
    </row>
    <row r="725" spans="5:6" x14ac:dyDescent="0.35">
      <c r="E725" s="21"/>
      <c r="F725" s="21"/>
    </row>
    <row r="726" spans="5:6" x14ac:dyDescent="0.35">
      <c r="E726" s="21"/>
      <c r="F726" s="21"/>
    </row>
    <row r="727" spans="5:6" x14ac:dyDescent="0.35">
      <c r="E727" s="21"/>
      <c r="F727" s="21"/>
    </row>
    <row r="728" spans="5:6" x14ac:dyDescent="0.35">
      <c r="E728" s="21"/>
      <c r="F728" s="21"/>
    </row>
    <row r="729" spans="5:6" x14ac:dyDescent="0.35">
      <c r="E729" s="21"/>
      <c r="F729" s="21"/>
    </row>
    <row r="730" spans="5:6" x14ac:dyDescent="0.35">
      <c r="E730" s="21"/>
      <c r="F730" s="21"/>
    </row>
    <row r="731" spans="5:6" x14ac:dyDescent="0.35">
      <c r="E731" s="21"/>
      <c r="F731" s="21"/>
    </row>
    <row r="732" spans="5:6" x14ac:dyDescent="0.35">
      <c r="E732" s="21"/>
      <c r="F732" s="21"/>
    </row>
    <row r="733" spans="5:6" x14ac:dyDescent="0.35">
      <c r="E733" s="21"/>
      <c r="F733" s="21"/>
    </row>
    <row r="734" spans="5:6" x14ac:dyDescent="0.35">
      <c r="E734" s="21"/>
      <c r="F734" s="21"/>
    </row>
    <row r="735" spans="5:6" x14ac:dyDescent="0.35">
      <c r="E735" s="21"/>
      <c r="F735" s="21"/>
    </row>
    <row r="736" spans="5:6" x14ac:dyDescent="0.35">
      <c r="E736" s="21"/>
      <c r="F736" s="21"/>
    </row>
    <row r="737" spans="5:6" x14ac:dyDescent="0.35">
      <c r="E737" s="21"/>
      <c r="F737" s="21"/>
    </row>
    <row r="738" spans="5:6" x14ac:dyDescent="0.35">
      <c r="E738" s="21"/>
      <c r="F738" s="21"/>
    </row>
    <row r="739" spans="5:6" x14ac:dyDescent="0.35">
      <c r="E739" s="21"/>
      <c r="F739" s="21"/>
    </row>
    <row r="740" spans="5:6" x14ac:dyDescent="0.35">
      <c r="E740" s="21"/>
      <c r="F740" s="21"/>
    </row>
    <row r="741" spans="5:6" x14ac:dyDescent="0.35">
      <c r="E741" s="21"/>
      <c r="F741" s="21"/>
    </row>
    <row r="742" spans="5:6" x14ac:dyDescent="0.35">
      <c r="E742" s="21"/>
      <c r="F742" s="21"/>
    </row>
    <row r="743" spans="5:6" x14ac:dyDescent="0.35">
      <c r="E743" s="21"/>
      <c r="F743" s="21"/>
    </row>
    <row r="744" spans="5:6" x14ac:dyDescent="0.35">
      <c r="E744" s="21"/>
      <c r="F744" s="21"/>
    </row>
    <row r="745" spans="5:6" x14ac:dyDescent="0.35">
      <c r="E745" s="21"/>
      <c r="F745" s="21"/>
    </row>
    <row r="746" spans="5:6" x14ac:dyDescent="0.35">
      <c r="E746" s="21"/>
      <c r="F746" s="21"/>
    </row>
    <row r="747" spans="5:6" x14ac:dyDescent="0.35">
      <c r="E747" s="21"/>
      <c r="F747" s="21"/>
    </row>
    <row r="748" spans="5:6" x14ac:dyDescent="0.35">
      <c r="E748" s="21"/>
      <c r="F748" s="21"/>
    </row>
    <row r="749" spans="5:6" x14ac:dyDescent="0.35">
      <c r="E749" s="21"/>
      <c r="F749" s="21"/>
    </row>
    <row r="750" spans="5:6" x14ac:dyDescent="0.35">
      <c r="E750" s="21"/>
      <c r="F750" s="21"/>
    </row>
    <row r="751" spans="5:6" x14ac:dyDescent="0.35">
      <c r="E751" s="21"/>
      <c r="F751" s="21"/>
    </row>
    <row r="752" spans="5:6" x14ac:dyDescent="0.35">
      <c r="E752" s="21"/>
      <c r="F752" s="21"/>
    </row>
    <row r="753" spans="5:6" x14ac:dyDescent="0.35">
      <c r="E753" s="21"/>
      <c r="F753" s="21"/>
    </row>
    <row r="754" spans="5:6" x14ac:dyDescent="0.35">
      <c r="E754" s="21"/>
      <c r="F754" s="21"/>
    </row>
    <row r="755" spans="5:6" x14ac:dyDescent="0.35">
      <c r="E755" s="21"/>
      <c r="F755" s="21"/>
    </row>
    <row r="756" spans="5:6" x14ac:dyDescent="0.35">
      <c r="E756" s="21"/>
      <c r="F756" s="21"/>
    </row>
    <row r="757" spans="5:6" x14ac:dyDescent="0.35">
      <c r="E757" s="21"/>
      <c r="F757" s="21"/>
    </row>
    <row r="758" spans="5:6" x14ac:dyDescent="0.35">
      <c r="E758" s="21"/>
      <c r="F758" s="21"/>
    </row>
    <row r="759" spans="5:6" x14ac:dyDescent="0.35">
      <c r="E759" s="21"/>
      <c r="F759" s="21"/>
    </row>
    <row r="760" spans="5:6" x14ac:dyDescent="0.35">
      <c r="E760" s="21"/>
      <c r="F760" s="21"/>
    </row>
    <row r="761" spans="5:6" x14ac:dyDescent="0.35">
      <c r="E761" s="21"/>
      <c r="F761" s="21"/>
    </row>
    <row r="762" spans="5:6" x14ac:dyDescent="0.35">
      <c r="E762" s="21"/>
      <c r="F762" s="21"/>
    </row>
    <row r="763" spans="5:6" x14ac:dyDescent="0.35">
      <c r="E763" s="21"/>
      <c r="F763" s="21"/>
    </row>
    <row r="764" spans="5:6" x14ac:dyDescent="0.35">
      <c r="E764" s="21"/>
      <c r="F764" s="21"/>
    </row>
    <row r="765" spans="5:6" x14ac:dyDescent="0.35">
      <c r="E765" s="21"/>
      <c r="F765" s="21"/>
    </row>
    <row r="766" spans="5:6" x14ac:dyDescent="0.35">
      <c r="E766" s="21"/>
      <c r="F766" s="21"/>
    </row>
    <row r="767" spans="5:6" x14ac:dyDescent="0.35">
      <c r="E767" s="21"/>
      <c r="F767" s="21"/>
    </row>
    <row r="768" spans="5:6" x14ac:dyDescent="0.35">
      <c r="E768" s="21"/>
      <c r="F768" s="21"/>
    </row>
    <row r="769" spans="5:6" x14ac:dyDescent="0.35">
      <c r="E769" s="21"/>
      <c r="F769" s="21"/>
    </row>
    <row r="770" spans="5:6" x14ac:dyDescent="0.35">
      <c r="E770" s="21"/>
      <c r="F770" s="21"/>
    </row>
    <row r="771" spans="5:6" x14ac:dyDescent="0.35">
      <c r="E771" s="21"/>
      <c r="F771" s="21"/>
    </row>
    <row r="772" spans="5:6" x14ac:dyDescent="0.35">
      <c r="E772" s="21"/>
      <c r="F772" s="21"/>
    </row>
    <row r="773" spans="5:6" x14ac:dyDescent="0.35">
      <c r="E773" s="21"/>
      <c r="F773" s="21"/>
    </row>
    <row r="774" spans="5:6" x14ac:dyDescent="0.35">
      <c r="E774" s="21"/>
      <c r="F774" s="21"/>
    </row>
    <row r="775" spans="5:6" x14ac:dyDescent="0.35">
      <c r="E775" s="21"/>
      <c r="F775" s="21"/>
    </row>
    <row r="776" spans="5:6" x14ac:dyDescent="0.35">
      <c r="E776" s="21"/>
      <c r="F776" s="21"/>
    </row>
    <row r="777" spans="5:6" x14ac:dyDescent="0.35">
      <c r="E777" s="21"/>
      <c r="F777" s="21"/>
    </row>
    <row r="778" spans="5:6" x14ac:dyDescent="0.35">
      <c r="E778" s="21"/>
      <c r="F778" s="21"/>
    </row>
    <row r="779" spans="5:6" x14ac:dyDescent="0.35">
      <c r="E779" s="21"/>
      <c r="F779" s="21"/>
    </row>
    <row r="780" spans="5:6" x14ac:dyDescent="0.35">
      <c r="E780" s="21"/>
      <c r="F780" s="21"/>
    </row>
    <row r="781" spans="5:6" x14ac:dyDescent="0.35">
      <c r="E781" s="21"/>
      <c r="F781" s="21"/>
    </row>
    <row r="782" spans="5:6" x14ac:dyDescent="0.35">
      <c r="E782" s="21"/>
      <c r="F782" s="21"/>
    </row>
    <row r="783" spans="5:6" x14ac:dyDescent="0.35">
      <c r="E783" s="21"/>
      <c r="F783" s="21"/>
    </row>
    <row r="784" spans="5:6" x14ac:dyDescent="0.35">
      <c r="E784" s="21"/>
      <c r="F784" s="21"/>
    </row>
    <row r="785" spans="5:6" x14ac:dyDescent="0.35">
      <c r="E785" s="21"/>
      <c r="F785" s="21"/>
    </row>
    <row r="786" spans="5:6" x14ac:dyDescent="0.35">
      <c r="E786" s="21"/>
      <c r="F786" s="21"/>
    </row>
    <row r="787" spans="5:6" x14ac:dyDescent="0.35">
      <c r="E787" s="21"/>
      <c r="F787" s="21"/>
    </row>
    <row r="788" spans="5:6" x14ac:dyDescent="0.35">
      <c r="E788" s="21"/>
      <c r="F788" s="21"/>
    </row>
    <row r="789" spans="5:6" x14ac:dyDescent="0.35">
      <c r="E789" s="21"/>
      <c r="F789" s="21"/>
    </row>
    <row r="790" spans="5:6" x14ac:dyDescent="0.35">
      <c r="E790" s="21"/>
      <c r="F790" s="21"/>
    </row>
    <row r="791" spans="5:6" x14ac:dyDescent="0.35">
      <c r="E791" s="21"/>
      <c r="F791" s="21"/>
    </row>
    <row r="792" spans="5:6" x14ac:dyDescent="0.35">
      <c r="E792" s="21"/>
      <c r="F792" s="21"/>
    </row>
    <row r="793" spans="5:6" x14ac:dyDescent="0.35">
      <c r="E793" s="21"/>
      <c r="F793" s="21"/>
    </row>
    <row r="794" spans="5:6" x14ac:dyDescent="0.35">
      <c r="E794" s="21"/>
      <c r="F794" s="21"/>
    </row>
    <row r="795" spans="5:6" x14ac:dyDescent="0.35">
      <c r="E795" s="21"/>
      <c r="F795" s="21"/>
    </row>
    <row r="796" spans="5:6" x14ac:dyDescent="0.35">
      <c r="E796" s="21"/>
      <c r="F796" s="21"/>
    </row>
    <row r="797" spans="5:6" x14ac:dyDescent="0.35">
      <c r="E797" s="21"/>
      <c r="F797" s="21"/>
    </row>
    <row r="798" spans="5:6" x14ac:dyDescent="0.35">
      <c r="E798" s="21"/>
      <c r="F798" s="21"/>
    </row>
    <row r="799" spans="5:6" x14ac:dyDescent="0.35">
      <c r="E799" s="21"/>
      <c r="F799" s="21"/>
    </row>
    <row r="800" spans="5:6" x14ac:dyDescent="0.35">
      <c r="E800" s="21"/>
      <c r="F800" s="21"/>
    </row>
    <row r="801" spans="5:6" x14ac:dyDescent="0.35">
      <c r="E801" s="21"/>
      <c r="F801" s="21"/>
    </row>
    <row r="802" spans="5:6" x14ac:dyDescent="0.35">
      <c r="E802" s="21"/>
      <c r="F802" s="21"/>
    </row>
    <row r="803" spans="5:6" x14ac:dyDescent="0.35">
      <c r="E803" s="21"/>
      <c r="F803" s="21"/>
    </row>
    <row r="804" spans="5:6" x14ac:dyDescent="0.35">
      <c r="E804" s="21"/>
      <c r="F804" s="21"/>
    </row>
    <row r="805" spans="5:6" x14ac:dyDescent="0.35">
      <c r="E805" s="21"/>
      <c r="F805" s="21"/>
    </row>
    <row r="806" spans="5:6" x14ac:dyDescent="0.35">
      <c r="E806" s="21"/>
      <c r="F806" s="21"/>
    </row>
    <row r="807" spans="5:6" x14ac:dyDescent="0.35">
      <c r="E807" s="21"/>
      <c r="F807" s="21"/>
    </row>
    <row r="808" spans="5:6" x14ac:dyDescent="0.35">
      <c r="E808" s="21"/>
      <c r="F808" s="21"/>
    </row>
    <row r="809" spans="5:6" x14ac:dyDescent="0.35">
      <c r="E809" s="21"/>
      <c r="F809" s="21"/>
    </row>
    <row r="810" spans="5:6" x14ac:dyDescent="0.35">
      <c r="E810" s="21"/>
      <c r="F810" s="21"/>
    </row>
    <row r="811" spans="5:6" x14ac:dyDescent="0.35">
      <c r="E811" s="21"/>
      <c r="F811" s="21"/>
    </row>
    <row r="812" spans="5:6" x14ac:dyDescent="0.35">
      <c r="E812" s="21"/>
      <c r="F812" s="21"/>
    </row>
    <row r="813" spans="5:6" x14ac:dyDescent="0.35">
      <c r="E813" s="21"/>
      <c r="F813" s="21"/>
    </row>
    <row r="814" spans="5:6" x14ac:dyDescent="0.35">
      <c r="E814" s="21"/>
      <c r="F814" s="21"/>
    </row>
    <row r="815" spans="5:6" x14ac:dyDescent="0.35">
      <c r="E815" s="21"/>
      <c r="F815" s="21"/>
    </row>
    <row r="816" spans="5:6" x14ac:dyDescent="0.35">
      <c r="E816" s="21"/>
      <c r="F816" s="21"/>
    </row>
    <row r="817" spans="5:6" x14ac:dyDescent="0.35">
      <c r="E817" s="21"/>
      <c r="F817" s="21"/>
    </row>
    <row r="818" spans="5:6" x14ac:dyDescent="0.35">
      <c r="E818" s="21"/>
      <c r="F818" s="21"/>
    </row>
    <row r="819" spans="5:6" x14ac:dyDescent="0.35">
      <c r="E819" s="21"/>
      <c r="F819" s="21"/>
    </row>
    <row r="820" spans="5:6" x14ac:dyDescent="0.35">
      <c r="E820" s="21"/>
      <c r="F820" s="21"/>
    </row>
    <row r="821" spans="5:6" x14ac:dyDescent="0.35">
      <c r="E821" s="21"/>
      <c r="F821" s="21"/>
    </row>
    <row r="822" spans="5:6" x14ac:dyDescent="0.35">
      <c r="E822" s="21"/>
      <c r="F822" s="21"/>
    </row>
    <row r="823" spans="5:6" x14ac:dyDescent="0.35">
      <c r="E823" s="21"/>
      <c r="F823" s="21"/>
    </row>
    <row r="824" spans="5:6" x14ac:dyDescent="0.35">
      <c r="E824" s="21"/>
      <c r="F824" s="21"/>
    </row>
    <row r="825" spans="5:6" x14ac:dyDescent="0.35">
      <c r="E825" s="21"/>
      <c r="F825" s="21"/>
    </row>
    <row r="826" spans="5:6" x14ac:dyDescent="0.35">
      <c r="E826" s="21"/>
      <c r="F826" s="21"/>
    </row>
    <row r="827" spans="5:6" x14ac:dyDescent="0.35">
      <c r="E827" s="21"/>
      <c r="F827" s="21"/>
    </row>
    <row r="828" spans="5:6" x14ac:dyDescent="0.35">
      <c r="E828" s="21"/>
      <c r="F828" s="21"/>
    </row>
    <row r="829" spans="5:6" x14ac:dyDescent="0.35">
      <c r="E829" s="21"/>
      <c r="F829" s="21"/>
    </row>
    <row r="830" spans="5:6" x14ac:dyDescent="0.35">
      <c r="E830" s="21"/>
      <c r="F830" s="21"/>
    </row>
    <row r="831" spans="5:6" x14ac:dyDescent="0.35">
      <c r="E831" s="21"/>
      <c r="F831" s="21"/>
    </row>
    <row r="832" spans="5:6" x14ac:dyDescent="0.35">
      <c r="E832" s="21"/>
      <c r="F832" s="21"/>
    </row>
    <row r="833" spans="5:6" x14ac:dyDescent="0.35">
      <c r="E833" s="21"/>
      <c r="F833" s="21"/>
    </row>
    <row r="834" spans="5:6" x14ac:dyDescent="0.35">
      <c r="E834" s="21"/>
      <c r="F834" s="21"/>
    </row>
    <row r="835" spans="5:6" x14ac:dyDescent="0.35">
      <c r="E835" s="21"/>
      <c r="F835" s="21"/>
    </row>
    <row r="836" spans="5:6" x14ac:dyDescent="0.35">
      <c r="E836" s="21"/>
      <c r="F836" s="21"/>
    </row>
    <row r="837" spans="5:6" x14ac:dyDescent="0.35">
      <c r="E837" s="21"/>
      <c r="F837" s="21"/>
    </row>
    <row r="838" spans="5:6" x14ac:dyDescent="0.35">
      <c r="E838" s="21"/>
      <c r="F838" s="21"/>
    </row>
    <row r="839" spans="5:6" x14ac:dyDescent="0.35">
      <c r="E839" s="21"/>
      <c r="F839" s="21"/>
    </row>
    <row r="840" spans="5:6" x14ac:dyDescent="0.35">
      <c r="E840" s="21"/>
      <c r="F840" s="21"/>
    </row>
    <row r="841" spans="5:6" x14ac:dyDescent="0.35">
      <c r="E841" s="21"/>
      <c r="F841" s="21"/>
    </row>
    <row r="842" spans="5:6" x14ac:dyDescent="0.35">
      <c r="E842" s="21"/>
      <c r="F842" s="21"/>
    </row>
    <row r="843" spans="5:6" x14ac:dyDescent="0.35">
      <c r="E843" s="21"/>
      <c r="F843" s="21"/>
    </row>
    <row r="844" spans="5:6" x14ac:dyDescent="0.35">
      <c r="E844" s="21"/>
      <c r="F844" s="21"/>
    </row>
    <row r="845" spans="5:6" x14ac:dyDescent="0.35">
      <c r="E845" s="21"/>
      <c r="F845" s="21"/>
    </row>
    <row r="846" spans="5:6" x14ac:dyDescent="0.35">
      <c r="E846" s="21"/>
      <c r="F846" s="21"/>
    </row>
    <row r="847" spans="5:6" x14ac:dyDescent="0.35">
      <c r="E847" s="21"/>
      <c r="F847" s="21"/>
    </row>
    <row r="848" spans="5:6" x14ac:dyDescent="0.35">
      <c r="E848" s="21"/>
      <c r="F848" s="21"/>
    </row>
    <row r="849" spans="5:6" x14ac:dyDescent="0.35">
      <c r="E849" s="21"/>
      <c r="F849" s="21"/>
    </row>
    <row r="850" spans="5:6" x14ac:dyDescent="0.35">
      <c r="E850" s="21"/>
      <c r="F850" s="21"/>
    </row>
    <row r="851" spans="5:6" x14ac:dyDescent="0.35">
      <c r="E851" s="21"/>
      <c r="F851" s="21"/>
    </row>
    <row r="852" spans="5:6" x14ac:dyDescent="0.35">
      <c r="E852" s="21"/>
      <c r="F852" s="21"/>
    </row>
    <row r="853" spans="5:6" x14ac:dyDescent="0.35">
      <c r="E853" s="21"/>
      <c r="F853" s="21"/>
    </row>
    <row r="854" spans="5:6" x14ac:dyDescent="0.35">
      <c r="E854" s="21"/>
      <c r="F854" s="21"/>
    </row>
    <row r="855" spans="5:6" x14ac:dyDescent="0.35">
      <c r="E855" s="21"/>
      <c r="F855" s="21"/>
    </row>
    <row r="856" spans="5:6" x14ac:dyDescent="0.35">
      <c r="E856" s="21"/>
      <c r="F856" s="21"/>
    </row>
    <row r="857" spans="5:6" x14ac:dyDescent="0.35">
      <c r="E857" s="21"/>
      <c r="F857" s="21"/>
    </row>
    <row r="858" spans="5:6" x14ac:dyDescent="0.35">
      <c r="E858" s="21"/>
      <c r="F858" s="21"/>
    </row>
    <row r="859" spans="5:6" x14ac:dyDescent="0.35">
      <c r="E859" s="21"/>
      <c r="F859" s="21"/>
    </row>
    <row r="860" spans="5:6" x14ac:dyDescent="0.35">
      <c r="E860" s="21"/>
      <c r="F860" s="21"/>
    </row>
    <row r="861" spans="5:6" x14ac:dyDescent="0.35">
      <c r="E861" s="21"/>
      <c r="F861" s="21"/>
    </row>
    <row r="862" spans="5:6" x14ac:dyDescent="0.35">
      <c r="E862" s="21"/>
      <c r="F862" s="21"/>
    </row>
    <row r="863" spans="5:6" x14ac:dyDescent="0.35">
      <c r="E863" s="21"/>
      <c r="F863" s="21"/>
    </row>
    <row r="864" spans="5:6" x14ac:dyDescent="0.35">
      <c r="E864" s="21"/>
      <c r="F864" s="21"/>
    </row>
    <row r="865" spans="5:6" x14ac:dyDescent="0.35">
      <c r="E865" s="21"/>
      <c r="F865" s="21"/>
    </row>
    <row r="866" spans="5:6" x14ac:dyDescent="0.35">
      <c r="E866" s="21"/>
      <c r="F866" s="21"/>
    </row>
    <row r="867" spans="5:6" x14ac:dyDescent="0.35">
      <c r="E867" s="21"/>
      <c r="F867" s="21"/>
    </row>
    <row r="868" spans="5:6" x14ac:dyDescent="0.35">
      <c r="E868" s="21"/>
      <c r="F868" s="21"/>
    </row>
    <row r="869" spans="5:6" x14ac:dyDescent="0.35">
      <c r="E869" s="21"/>
      <c r="F869" s="21"/>
    </row>
    <row r="870" spans="5:6" x14ac:dyDescent="0.35">
      <c r="E870" s="21"/>
      <c r="F870" s="21"/>
    </row>
    <row r="871" spans="5:6" x14ac:dyDescent="0.35">
      <c r="E871" s="21"/>
      <c r="F871" s="21"/>
    </row>
    <row r="872" spans="5:6" x14ac:dyDescent="0.35">
      <c r="E872" s="21"/>
      <c r="F872" s="21"/>
    </row>
    <row r="873" spans="5:6" x14ac:dyDescent="0.35">
      <c r="E873" s="21"/>
      <c r="F873" s="21"/>
    </row>
    <row r="874" spans="5:6" x14ac:dyDescent="0.35">
      <c r="E874" s="21"/>
      <c r="F874" s="21"/>
    </row>
    <row r="875" spans="5:6" x14ac:dyDescent="0.35">
      <c r="E875" s="21"/>
      <c r="F875" s="21"/>
    </row>
    <row r="876" spans="5:6" x14ac:dyDescent="0.35">
      <c r="E876" s="21"/>
      <c r="F876" s="21"/>
    </row>
    <row r="877" spans="5:6" x14ac:dyDescent="0.35">
      <c r="E877" s="21"/>
      <c r="F877" s="21"/>
    </row>
    <row r="878" spans="5:6" x14ac:dyDescent="0.35">
      <c r="E878" s="21"/>
      <c r="F878" s="21"/>
    </row>
    <row r="879" spans="5:6" x14ac:dyDescent="0.35">
      <c r="E879" s="21"/>
      <c r="F879" s="21"/>
    </row>
    <row r="880" spans="5:6" x14ac:dyDescent="0.35">
      <c r="E880" s="21"/>
      <c r="F880" s="21"/>
    </row>
    <row r="881" spans="5:6" x14ac:dyDescent="0.35">
      <c r="E881" s="21"/>
      <c r="F881" s="21"/>
    </row>
    <row r="882" spans="5:6" x14ac:dyDescent="0.35">
      <c r="E882" s="21"/>
      <c r="F882" s="21"/>
    </row>
    <row r="883" spans="5:6" x14ac:dyDescent="0.35">
      <c r="E883" s="21"/>
      <c r="F883" s="21"/>
    </row>
    <row r="884" spans="5:6" x14ac:dyDescent="0.35">
      <c r="E884" s="21"/>
      <c r="F884" s="21"/>
    </row>
    <row r="885" spans="5:6" x14ac:dyDescent="0.35">
      <c r="E885" s="21"/>
      <c r="F885" s="21"/>
    </row>
    <row r="886" spans="5:6" x14ac:dyDescent="0.35">
      <c r="E886" s="21"/>
      <c r="F886" s="21"/>
    </row>
    <row r="887" spans="5:6" x14ac:dyDescent="0.35">
      <c r="E887" s="21"/>
      <c r="F887" s="21"/>
    </row>
    <row r="888" spans="5:6" x14ac:dyDescent="0.35">
      <c r="E888" s="21"/>
      <c r="F888" s="21"/>
    </row>
    <row r="889" spans="5:6" x14ac:dyDescent="0.35">
      <c r="E889" s="21"/>
      <c r="F889" s="21"/>
    </row>
    <row r="890" spans="5:6" x14ac:dyDescent="0.35">
      <c r="E890" s="21"/>
      <c r="F890" s="21"/>
    </row>
    <row r="891" spans="5:6" x14ac:dyDescent="0.35">
      <c r="E891" s="21"/>
      <c r="F891" s="21"/>
    </row>
    <row r="892" spans="5:6" x14ac:dyDescent="0.35">
      <c r="E892" s="21"/>
      <c r="F892" s="21"/>
    </row>
    <row r="893" spans="5:6" x14ac:dyDescent="0.35">
      <c r="E893" s="21"/>
      <c r="F893" s="21"/>
    </row>
    <row r="894" spans="5:6" x14ac:dyDescent="0.35">
      <c r="E894" s="21"/>
      <c r="F894" s="21"/>
    </row>
  </sheetData>
  <autoFilter ref="A1:I146" xr:uid="{96B8A45C-0111-4D07-AF0F-0E0281F1F594}">
    <sortState xmlns:xlrd2="http://schemas.microsoft.com/office/spreadsheetml/2017/richdata2" ref="A2:I145">
      <sortCondition ref="A1:A145"/>
    </sortState>
  </autoFilter>
  <conditionalFormatting sqref="E1:F1048576">
    <cfRule type="cellIs" dxfId="2" priority="1" operator="equal">
      <formula>3</formula>
    </cfRule>
    <cfRule type="cellIs" priority="2" operator="equal">
      <formula>3</formula>
    </cfRule>
    <cfRule type="cellIs" dxfId="1" priority="3" operator="equal">
      <formula>2</formula>
    </cfRule>
    <cfRule type="cellIs" dxfId="0" priority="4" operator="between">
      <formula>0</formula>
      <formula>1</formula>
    </cfRule>
  </conditionalFormatting>
  <hyperlinks>
    <hyperlink ref="I122" r:id="rId1" xr:uid="{C32937D6-E03C-401F-9176-896C4FE96B53}"/>
    <hyperlink ref="I112" r:id="rId2" xr:uid="{CB3B9ECE-3B1F-4F1D-82BC-E11149701647}"/>
    <hyperlink ref="I108" r:id="rId3" xr:uid="{329E5DC4-A273-4F2A-A84B-D2CD562D03D8}"/>
    <hyperlink ref="I115" r:id="rId4" xr:uid="{65BD3EDB-13CA-4802-B250-D5B095ADB1F0}"/>
    <hyperlink ref="I111" r:id="rId5" xr:uid="{0ADE8A12-FF56-4258-AB29-3A0E6340CAB3}"/>
    <hyperlink ref="I8" r:id="rId6" xr:uid="{C689D6D6-0C68-4AB9-BC87-8623ABF5E87F}"/>
    <hyperlink ref="I9" r:id="rId7" xr:uid="{9133FA02-D823-424B-A9F1-DF282437CBBB}"/>
    <hyperlink ref="I11" r:id="rId8" xr:uid="{8E0333CE-E200-49A3-A871-D220BA7539DD}"/>
    <hyperlink ref="I12" r:id="rId9" xr:uid="{F52A7AEF-D935-431E-85FA-25F38911A954}"/>
    <hyperlink ref="I13" r:id="rId10" xr:uid="{6A57DEC5-E0D8-4A86-B0E2-7620A8D5FDEF}"/>
    <hyperlink ref="I15" r:id="rId11" xr:uid="{6277179E-752F-40F7-9AAD-1E0B52A92F39}"/>
    <hyperlink ref="I16" r:id="rId12" xr:uid="{C9BA0E39-FBD6-41FD-AFB2-87D1A82A869B}"/>
    <hyperlink ref="I17" r:id="rId13" xr:uid="{6D7AD4F1-A4E2-4697-AF9D-C6F01372B7B8}"/>
    <hyperlink ref="I22" r:id="rId14" xr:uid="{ABA46E9D-616F-4BB7-9AF4-A35039886BE8}"/>
    <hyperlink ref="I23" r:id="rId15" xr:uid="{4F077C86-26AA-4A10-9D1E-17455F2AAE0B}"/>
    <hyperlink ref="I24" r:id="rId16" xr:uid="{7D919789-5D1D-4C9A-B9EE-D321AAB6F7A2}"/>
    <hyperlink ref="I35" r:id="rId17" xr:uid="{5863456A-59C7-4B22-BC2A-242B72DB4715}"/>
    <hyperlink ref="I36" r:id="rId18" xr:uid="{FA3324DF-9585-4A77-9B22-2328DE679222}"/>
    <hyperlink ref="I34" r:id="rId19" xr:uid="{25E8258F-39F9-45C9-833E-30C43CF727E0}"/>
    <hyperlink ref="I81" r:id="rId20" xr:uid="{E7C339F9-DA90-467E-9E3F-0FCF4FE7053F}"/>
    <hyperlink ref="I98" r:id="rId21" xr:uid="{437FBCAB-F782-419B-9D7A-CA3EDD4F942B}"/>
    <hyperlink ref="I80" r:id="rId22" xr:uid="{19D9AB71-B52A-4C37-BDDF-DA7D11DD7E6D}"/>
    <hyperlink ref="I7" r:id="rId23" xr:uid="{C295B249-6BB0-4C8E-9063-5CDF211645F2}"/>
    <hyperlink ref="I125" r:id="rId24" xr:uid="{B5AD713E-3EE8-402E-A6A2-3AE63CD79F7A}"/>
    <hyperlink ref="I126" r:id="rId25" xr:uid="{FF8A9BFD-ED0C-4075-8E5C-3C3170FEE5F9}"/>
    <hyperlink ref="I119" r:id="rId26" xr:uid="{6348D802-7A7E-48FC-8DBD-9960FAE26049}"/>
    <hyperlink ref="I118" r:id="rId27" xr:uid="{D40A5612-6742-4C22-9358-7E96B9D95D01}"/>
  </hyperlinks>
  <pageMargins left="0.7" right="0.7" top="0.75" bottom="0.75" header="0.3" footer="0.3"/>
  <pageSetup scale="38" fitToHeight="0" orientation="portrait" horizontalDpi="1200" verticalDpi="1200" r:id="rId2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4B950327AB70143AE23E7BF0FBCF8FB" ma:contentTypeVersion="20" ma:contentTypeDescription="Create a new document." ma:contentTypeScope="" ma:versionID="f944989c256403e28d73d98e3838c7b2">
  <xsd:schema xmlns:xsd="http://www.w3.org/2001/XMLSchema" xmlns:xs="http://www.w3.org/2001/XMLSchema" xmlns:p="http://schemas.microsoft.com/office/2006/metadata/properties" xmlns:ns2="49e394df-c967-4850-a125-2c506caf9d83" xmlns:ns3="5e9e9988-bf9f-4141-8c9a-718a275139b7" targetNamespace="http://schemas.microsoft.com/office/2006/metadata/properties" ma:root="true" ma:fieldsID="6960e711aa26b745f5a6d2a583d45cdc" ns2:_="" ns3:_="">
    <xsd:import namespace="49e394df-c967-4850-a125-2c506caf9d83"/>
    <xsd:import namespace="5e9e9988-bf9f-4141-8c9a-718a275139b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PMAssigned"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DocumentType" minOccurs="0"/>
                <xsd:element ref="ns2:Statu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394df-c967-4850-a125-2c506caf9d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PMAssigned" ma:index="12" nillable="true" ma:displayName="PM Assigned" ma:format="Dropdown" ma:internalName="PMAssigned">
      <xsd:simpleType>
        <xsd:restriction base="dms:Text">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DocumentType" ma:index="21" nillable="true" ma:displayName="Document Type" ma:format="Dropdown" ma:internalName="DocumentType">
      <xsd:simpleType>
        <xsd:restriction base="dms:Choice">
          <xsd:enumeration value="Proposal"/>
          <xsd:enumeration value="Revised Budget"/>
          <xsd:enumeration value="Other doc"/>
        </xsd:restriction>
      </xsd:simpleType>
    </xsd:element>
    <xsd:element name="Status" ma:index="22" nillable="true" ma:displayName="Status" ma:default="Preparing" ma:format="Dropdown" ma:internalName="Status">
      <xsd:simpleType>
        <xsd:restriction base="dms:Choice">
          <xsd:enumeration value="Funded"/>
          <xsd:enumeration value="Pending"/>
          <xsd:enumeration value="Declined"/>
          <xsd:enumeration value="Preparing"/>
          <xsd:enumeration value="Archive"/>
        </xsd:restrictio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a95dd3cc-3bc4-45fe-bcd8-3d320c273c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9e9988-bf9f-4141-8c9a-718a275139b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59340987-2d64-4fde-8bdb-0fbee9c43cfe}" ma:internalName="TaxCatchAll" ma:showField="CatchAllData" ma:web="5e9e9988-bf9f-4141-8c9a-718a275139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MAssigned xmlns="49e394df-c967-4850-a125-2c506caf9d83" xsi:nil="true"/>
    <DocumentType xmlns="49e394df-c967-4850-a125-2c506caf9d83" xsi:nil="true"/>
    <Status xmlns="49e394df-c967-4850-a125-2c506caf9d83">Preparing</Status>
    <lcf76f155ced4ddcb4097134ff3c332f xmlns="49e394df-c967-4850-a125-2c506caf9d83">
      <Terms xmlns="http://schemas.microsoft.com/office/infopath/2007/PartnerControls"/>
    </lcf76f155ced4ddcb4097134ff3c332f>
    <TaxCatchAll xmlns="5e9e9988-bf9f-4141-8c9a-718a275139b7" xsi:nil="true"/>
  </documentManagement>
</p:properties>
</file>

<file path=customXml/itemProps1.xml><?xml version="1.0" encoding="utf-8"?>
<ds:datastoreItem xmlns:ds="http://schemas.openxmlformats.org/officeDocument/2006/customXml" ds:itemID="{BD70E02B-BC68-4759-94C5-DD4E91E3D081}">
  <ds:schemaRefs>
    <ds:schemaRef ds:uri="http://schemas.microsoft.com/sharepoint/v3/contenttype/forms"/>
  </ds:schemaRefs>
</ds:datastoreItem>
</file>

<file path=customXml/itemProps2.xml><?xml version="1.0" encoding="utf-8"?>
<ds:datastoreItem xmlns:ds="http://schemas.openxmlformats.org/officeDocument/2006/customXml" ds:itemID="{B2893491-3FAA-4195-B7B7-387D13A66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e394df-c967-4850-a125-2c506caf9d83"/>
    <ds:schemaRef ds:uri="5e9e9988-bf9f-4141-8c9a-718a275139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77994B-4C69-4B71-B119-BF1DCC3F1A12}">
  <ds:schemaRef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5e9e9988-bf9f-4141-8c9a-718a275139b7"/>
    <ds:schemaRef ds:uri="http://purl.org/dc/dcmitype/"/>
    <ds:schemaRef ds:uri="http://purl.org/dc/elements/1.1/"/>
    <ds:schemaRef ds:uri="http://schemas.openxmlformats.org/package/2006/metadata/core-properties"/>
    <ds:schemaRef ds:uri="49e394df-c967-4850-a125-2c506caf9d8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ResearcherReview</vt:lpstr>
      <vt:lpstr>PRE_PCE_Report</vt:lpstr>
      <vt:lpstr>PRE_PCE_SourceData</vt:lpstr>
      <vt:lpstr>ResearcherReview!Print_Titles</vt:lpstr>
    </vt:vector>
  </TitlesOfParts>
  <Manager/>
  <Company>PFS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Cody Johnson</dc:creator>
  <cp:keywords/>
  <dc:description/>
  <cp:lastModifiedBy>Naomi Whitty</cp:lastModifiedBy>
  <cp:revision/>
  <cp:lastPrinted>2024-06-25T15:43:42Z</cp:lastPrinted>
  <dcterms:created xsi:type="dcterms:W3CDTF">2013-09-17T02:30:30Z</dcterms:created>
  <dcterms:modified xsi:type="dcterms:W3CDTF">2024-06-26T17:29:12Z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0x01010034B950327AB70143AE23E7BF0FBCF8FB</vt:lpwstr>
  </property>
  <property fmtid="{D5CDD505-2E9C-101B-9397-08002B2CF9AE}" pid="3" name="MediaServiceImageTags">
    <vt:lpwstr/>
  </property>
</Properties>
</file>